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საერთო" sheetId="21" r:id="rId1"/>
    <sheet name="N1 სატენდერო" sheetId="17" r:id="rId2"/>
    <sheet name="N2 სატენდერო" sheetId="18" r:id="rId3"/>
    <sheet name="N3 სატენდერო" sheetId="19" r:id="rId4"/>
    <sheet name="N4 სატენდერო" sheetId="20" r:id="rId5"/>
  </sheets>
  <externalReferences>
    <externalReference r:id="rId6"/>
  </externalReferences>
  <definedNames>
    <definedName name="_xlnm._FilterDatabase" localSheetId="1" hidden="1">'N1 სატენდერო'!$A$7:$L$7</definedName>
    <definedName name="_xlnm._FilterDatabase" localSheetId="2" hidden="1">'N2 სატენდერო'!$A$8:$L$287</definedName>
    <definedName name="_xlnm._FilterDatabase" localSheetId="3" hidden="1">'N3 სატენდერო'!$A$8:$L$8</definedName>
    <definedName name="_xlnm._FilterDatabase" localSheetId="4" hidden="1">'N4 სატენდერო'!$A$8:$M$8</definedName>
    <definedName name="_xlnm.Print_Area" localSheetId="1">'N1 სატენდერო'!$A$1:$K$234</definedName>
    <definedName name="_xlnm.Print_Area" localSheetId="2">'N2 სატენდერო'!$A$1:$K$285</definedName>
    <definedName name="_xlnm.Print_Area" localSheetId="3">'N3 სატენდერო'!$A$1:$K$232</definedName>
    <definedName name="_xlnm.Print_Area" localSheetId="4">'N4 სატენდერო'!$A$1:$L$58</definedName>
    <definedName name="_xlnm.Print_Titles" localSheetId="1">'N1 სატენდერო'!$5:$7</definedName>
    <definedName name="_xlnm.Print_Titles" localSheetId="2">'N2 სატენდერო'!$8:$8</definedName>
    <definedName name="_xlnm.Print_Titles" localSheetId="3">'N3 სატენდერო'!$8:$8</definedName>
    <definedName name="_xlnm.Print_Titles" localSheetId="4">'N4 სატენდერო'!$6:$8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20" l="1"/>
  <c r="K50" i="20"/>
  <c r="I50" i="20"/>
  <c r="G50" i="20"/>
  <c r="G51" i="20" s="1"/>
  <c r="L51" i="20" s="1"/>
  <c r="L4" i="20"/>
  <c r="K226" i="19"/>
  <c r="K222" i="19"/>
  <c r="K223" i="19" s="1"/>
  <c r="J222" i="19"/>
  <c r="J223" i="19" s="1"/>
  <c r="H222" i="19"/>
  <c r="H223" i="19" s="1"/>
  <c r="F222" i="19"/>
  <c r="F223" i="19" s="1"/>
  <c r="F224" i="19" s="1"/>
  <c r="K224" i="19" s="1"/>
  <c r="K4" i="19"/>
  <c r="F283" i="18"/>
  <c r="H279" i="18"/>
  <c r="K279" i="18" s="1"/>
  <c r="K275" i="18"/>
  <c r="J275" i="18"/>
  <c r="H275" i="18"/>
  <c r="F275" i="18"/>
  <c r="F276" i="18" s="1"/>
  <c r="K276" i="18" s="1"/>
  <c r="K277" i="18" s="1"/>
  <c r="K4" i="18"/>
  <c r="K226" i="17"/>
  <c r="J226" i="17"/>
  <c r="H226" i="17"/>
  <c r="F226" i="17"/>
  <c r="F227" i="17" s="1"/>
  <c r="K227" i="17" s="1"/>
  <c r="K3" i="17"/>
  <c r="K228" i="17" l="1"/>
  <c r="K278" i="18"/>
  <c r="K280" i="18" s="1"/>
  <c r="K225" i="19"/>
  <c r="L52" i="20"/>
  <c r="K227" i="19"/>
  <c r="K281" i="18" l="1"/>
  <c r="K282" i="18" s="1"/>
  <c r="K284" i="18" s="1"/>
  <c r="K285" i="18" s="1"/>
  <c r="K286" i="18" s="1"/>
  <c r="K287" i="18" s="1"/>
  <c r="L53" i="20"/>
  <c r="L54" i="20" s="1"/>
  <c r="K228" i="19"/>
  <c r="K230" i="17"/>
  <c r="K229" i="17"/>
  <c r="L55" i="20" l="1"/>
  <c r="L56" i="20" s="1"/>
  <c r="L57" i="20" s="1"/>
  <c r="L58" i="20" s="1"/>
  <c r="L59" i="20" s="1"/>
  <c r="L60" i="20" s="1"/>
  <c r="K231" i="17"/>
  <c r="K232" i="17" s="1"/>
  <c r="K233" i="17" s="1"/>
  <c r="K234" i="17" s="1"/>
  <c r="K235" i="17" s="1"/>
  <c r="K236" i="17" s="1"/>
  <c r="K229" i="19"/>
  <c r="K230" i="19" s="1"/>
  <c r="K231" i="19" s="1"/>
  <c r="K232" i="19" s="1"/>
  <c r="K233" i="19" s="1"/>
  <c r="K234" i="19" s="1"/>
</calcChain>
</file>

<file path=xl/sharedStrings.xml><?xml version="1.0" encoding="utf-8"?>
<sst xmlns="http://schemas.openxmlformats.org/spreadsheetml/2006/main" count="2042" uniqueCount="354">
  <si>
    <t xml:space="preserve">  </t>
  </si>
  <si>
    <t>სულ</t>
  </si>
  <si>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</si>
  <si>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</si>
  <si>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</si>
  <si>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</si>
  <si>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</si>
  <si>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</si>
  <si>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</si>
  <si>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</si>
  <si>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</si>
  <si>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</si>
  <si>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</si>
  <si>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</si>
  <si>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</si>
  <si>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</si>
  <si>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</si>
  <si>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ტ</t>
  </si>
  <si>
    <t>სხვა მანქანები</t>
  </si>
  <si>
    <t>ლარი</t>
  </si>
  <si>
    <t>სამშენებლო ქვიშა</t>
  </si>
  <si>
    <t>მატერიალური რესურსები</t>
  </si>
  <si>
    <t>შრომის დანახარჯი</t>
  </si>
  <si>
    <t>სხვა მასალები</t>
  </si>
  <si>
    <t>მ</t>
  </si>
  <si>
    <t>სატკეპნი პნევმოსვლაზე 10ტ</t>
  </si>
  <si>
    <t>ადგ.</t>
  </si>
  <si>
    <t>მანქანები</t>
  </si>
  <si>
    <t>ც</t>
  </si>
  <si>
    <t>ცალი</t>
  </si>
  <si>
    <t>კგ</t>
  </si>
  <si>
    <t>ბეტონი B-25</t>
  </si>
  <si>
    <t>ჭის გარე ზედაპირის ჰიდროიზოლაცია ბიტუმის მასტიკით 2 ფენად</t>
  </si>
  <si>
    <t>ბიტუმ-ზეთოვანი მასტიკა</t>
  </si>
  <si>
    <t>ანტიკოროზიული ლაქი</t>
  </si>
  <si>
    <t>წყალი</t>
  </si>
  <si>
    <t xml:space="preserve"> სატუმბო სადგურის ტექნოლოგიური ნაწილი</t>
  </si>
  <si>
    <t>კომპ.</t>
  </si>
  <si>
    <t>ელეტროენერგიის ხარჯი აგრეგატის გამოცდისათვის</t>
  </si>
  <si>
    <t>მ3</t>
  </si>
  <si>
    <t>სხვა მასალა</t>
  </si>
  <si>
    <t xml:space="preserve">პირდაპირი ხარჯების ჯამი: </t>
  </si>
  <si>
    <t>პირდაპირი ხარჯების ჯამი:</t>
  </si>
  <si>
    <t>მათ შორის: მოწყობილობა</t>
  </si>
  <si>
    <t>ბეტონი  B-25</t>
  </si>
  <si>
    <t>ბულდოზერი 80 ცხ.ძ.</t>
  </si>
  <si>
    <t>მანქ/სთ</t>
  </si>
  <si>
    <t>მ³</t>
  </si>
  <si>
    <t>ყალიბის ფარი 25 მმ</t>
  </si>
  <si>
    <t>მ2</t>
  </si>
  <si>
    <t>ფიცარი ჩამოგანული III ხ. 40 სმ</t>
  </si>
  <si>
    <t>სამონტაჟო ელემენტები</t>
  </si>
  <si>
    <t>ფიცარი ჩამოგანული II ხ. 40 სმ</t>
  </si>
  <si>
    <t>ქვიშა-ცემენტის ხსნარი მ-100</t>
  </si>
  <si>
    <t>შრომის დანახარჯები</t>
  </si>
  <si>
    <t>ხსნარის ტუმბო 3 ტ</t>
  </si>
  <si>
    <t>მეტალოპლასტმასის ფანჯარა</t>
  </si>
  <si>
    <t>სულ პირდაპირი ხარჯები</t>
  </si>
  <si>
    <t>24</t>
  </si>
  <si>
    <t>ორკლავიშიანი ამომრთველი 220ვ.  10ა</t>
  </si>
  <si>
    <t>ამომრთველის ორიანი კოლოფი</t>
  </si>
  <si>
    <t>როზეტის ჩასადგმელი კოლოფი (მრგვალი)</t>
  </si>
  <si>
    <t>გამანაწილებელი კოლოფი</t>
  </si>
  <si>
    <t>პლასტმასის გოფრირებული მილის შეძენა და მოწყობა               d=50 მმ</t>
  </si>
  <si>
    <t>პლასტმასის გოფრირებული მილი   d=50 მმ</t>
  </si>
  <si>
    <t>საღებავი</t>
  </si>
  <si>
    <t>წყალემულსია</t>
  </si>
  <si>
    <t>შპაკლი</t>
  </si>
  <si>
    <t>ოლიფა</t>
  </si>
  <si>
    <t>ზედნადები ხარჯები ელტექნიკური სამონტაჟო სამუშაოების ხელფასიდან</t>
  </si>
  <si>
    <t>გეგმიური მოგება</t>
  </si>
  <si>
    <t xml:space="preserve">მასალის ტრანსპორტირების ხარჯი </t>
  </si>
  <si>
    <t>ფიცარი ჩამოგანული 25-32  III ხარისხის</t>
  </si>
  <si>
    <t xml:space="preserve">მილდენების ბეტონის                                                                   საყრდენის  მოწყობა  0.2X0.2X0.3 მ (2 ცალი)
ბეტონის მარკა B-25   </t>
  </si>
  <si>
    <t>ტრაპი   d=50 მმ</t>
  </si>
  <si>
    <t>ტრაპის  d=50 მმ  შეძენა და მოწყობა</t>
  </si>
  <si>
    <t xml:space="preserve">დაღვრილი წყლის გამყვანი პოლიეთილენის მილების                                                                     PE80 SDR33 PN 4  d=50 მმ   შეძენა და მოწყობა  და გამოცდა ჰერმეტულობაზე                                                                  </t>
  </si>
  <si>
    <t xml:space="preserve">პოლიეთილენის მილი PE80 SDR33 PN4  d=50 მმ   </t>
  </si>
  <si>
    <t>ფასონური ნაწილების შეღებვა ანტიკოროზიული ლაქით</t>
  </si>
  <si>
    <t xml:space="preserve">პარანიტის სადები სისქით: 2სმ  </t>
  </si>
  <si>
    <t>სხვა მასალები (გამირების ღირებულების გათვალისწინებით)</t>
  </si>
  <si>
    <t xml:space="preserve">ზედნადები ხარჯები </t>
  </si>
  <si>
    <t>ჩობალის შეძენა და მოწყობა               d=150 მმ (1 ცალი)     l=800 მმ</t>
  </si>
  <si>
    <t>ჩობალი d=150 მმ      l=800 მმ</t>
  </si>
  <si>
    <t>ხრეში</t>
  </si>
  <si>
    <t>ელექტროდი</t>
  </si>
  <si>
    <t xml:space="preserve">საყალიბე ფიცარი   25 მმ </t>
  </si>
  <si>
    <t xml:space="preserve">თანაორმოს სახურავის ლითონის ცხაურის შეძენა და მოწყობა    0.32X0.32 მ        </t>
  </si>
  <si>
    <t xml:space="preserve">ლითონის ცხაურა 0.32X0.32 მ        </t>
  </si>
  <si>
    <t xml:space="preserve">ცემენტის ხსნარი  მ-200      </t>
  </si>
  <si>
    <t>ავტოთვითმცლელით გატანა 15 კმ</t>
  </si>
  <si>
    <t>0.4 კვ ელ. გამანაწილებელი ლითონის კარადის ავტომა-                                               ტური ამომრთველებისთვის  საკეტით 16 მოდულიანი გასაღებით  შეძენა და მონტაჟი</t>
  </si>
  <si>
    <t xml:space="preserve">0.4 კვ ელ. გამანაწილებელი ლითონის კარადა ავტომა-                                               ტური ამომრთველებისთვის  საკეტით 16 მოდულიანი გასაღებით    </t>
  </si>
  <si>
    <t>სამფაზა  ავტომატური ამომრთველების 120 ა, 380 ვ.  შეძენა და მონტაჟი</t>
  </si>
  <si>
    <t>ავტომატური ამომრთველი                                          3 ფაზა 120 ა</t>
  </si>
  <si>
    <t>ერთფაზა  ავტომატური ამომრთველების 25 ა; 0.22კვ. დიფ. დაცვით შეძენა და მონტაჟი</t>
  </si>
  <si>
    <t>მანქანების ექსპლოატაცია</t>
  </si>
  <si>
    <t>ელ. ავტომატი ერთფაზა ფაზა       25 ა;  0.22კვ. დიფ. დაცვით</t>
  </si>
  <si>
    <t>ერთფაზა  ავტომატური ამომრთველების 16 ა; 0.22კვ.  შეძენა და მონტაჟი</t>
  </si>
  <si>
    <t xml:space="preserve">ელ. ავტომატი ერთფაზა ფაზა       16 ა;  0.22კვ. </t>
  </si>
  <si>
    <t>LED სანათი დიოდებით  სიმძ. 30 ვტ. 220 ვ. გარე დაყენების  შეძენა და მოწყობა დაცვის ხარისხი IP44</t>
  </si>
  <si>
    <t>LED სანათი დიოდებით  სიმძ. 30 ვტ. 220 ვ.  დაცვის ხარისხი IP44</t>
  </si>
  <si>
    <t xml:space="preserve">LED სანათი დიოდებით  სიმძ. 18 ვტ.  220 ვ.  დახურული ტიპის  შეძენა და მოწყობა დაცვის ხარისხი 1P31                         </t>
  </si>
  <si>
    <t>LED სანათი 18 ვტ 220 ვ  1P31 დახურული ტიპის</t>
  </si>
  <si>
    <t xml:space="preserve">შტეპსელური როზეტის დამიწების კონტაქტით  შეძენა და მოწყობა    230 ვ.  10 ა. </t>
  </si>
  <si>
    <t xml:space="preserve">როზეტი დამიწებით                                                                  230 ვ.  10 ა. </t>
  </si>
  <si>
    <t>ორკლავიშიანი ამომრთველის გარე დაყენების  შეძენა და მოწყობა   220ვ.  10 ა.</t>
  </si>
  <si>
    <t xml:space="preserve">პლასტმასის კორობის  შეძენა და მოწყობა  </t>
  </si>
  <si>
    <t>პლასტმასის კორობი</t>
  </si>
  <si>
    <t xml:space="preserve">გადასატანი სანათის აკუმლატორის ბატარეებით                                                                60 ვტ; 36 ვ.შეძენა </t>
  </si>
  <si>
    <t>გადასატანი სანათი                                                                             აკუმლატორის ბატარეებით                                                                60 ვტ; 36 ვ.</t>
  </si>
  <si>
    <t>ზოლოვანი ფოლადის შეძენა და მონტაჟი დამიწებისათვის (4X25)მმ</t>
  </si>
  <si>
    <t>ზოლოვანი ფოლადი  (4X25)მმ</t>
  </si>
  <si>
    <t xml:space="preserve">ფოლადის გალვანიზირებული გლინულას შეძენა და მონტაჟი დამიწებისათვის 16 მმ   l=1.5მ;         (3 ცალი) </t>
  </si>
  <si>
    <t xml:space="preserve">ფოლადის გალვანიზირებული გლინულა  16 მმ   l=1.5მ;                                               (3 ცალი)  </t>
  </si>
  <si>
    <t>ზოლოვანი ფოლადის შეძენა და მონტაჟი დამიწებისათვის (4X40)მმ</t>
  </si>
  <si>
    <t>ზოლოვანი ფოლადი  (4X40)მმ</t>
  </si>
  <si>
    <t>III კატ. გრუნტის დამუშავება ხელით, ავტოთვითმცლელზე დატვირთვით</t>
  </si>
  <si>
    <t>ღორღი</t>
  </si>
  <si>
    <t>ბიტუმის მასტიკა</t>
  </si>
  <si>
    <t>ანჯამა</t>
  </si>
  <si>
    <t>კვტ.სთ</t>
  </si>
  <si>
    <t>ახალი ავტომატური ტუმბო აგრეგატის ძრავის რევიზია</t>
  </si>
  <si>
    <t>III კატ. გრუნტის დამუშავება ექსკავატორით ჩამჩის მოცულობით 0.5 მ3  ა/მ დატვირთვით</t>
  </si>
  <si>
    <t xml:space="preserve">დამუშავებული და დარჩენილი გრუნტის გატანა ავტოთვითმცლელებით 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</si>
  <si>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</si>
  <si>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ბობკატი   50 ცხ.ძ</t>
  </si>
  <si>
    <t xml:space="preserve">წყალსადენის პოლიეთილენის მილის შეძენა, მონტაჟი- ჰიდრავლიკური გამოცდით და გარეცხვა ქლორიანი წყლით  PE 100 SDR 11 PN 16 d=315 მმ </t>
  </si>
  <si>
    <t xml:space="preserve">პოლიეთილენის მილი                                                  PE 100 SDR 11 PN 16 d=315 მმ </t>
  </si>
  <si>
    <t>თუჯის ურდულის შეძენა და მონტაჟი d-300 მმ PN16</t>
  </si>
  <si>
    <t>თუჯის ურდული d=300 მმ PN16</t>
  </si>
  <si>
    <t>თუჯის ურდულის შეძენა და მონტაჟი d-150 მმ PN16</t>
  </si>
  <si>
    <t>თუჯის ურდული d=150 მმ PN16</t>
  </si>
  <si>
    <t>ჩასაკეთებელი დეტალის d=300                                               PN16 მმ შეძენა და მოწყობა (2 ცალი)</t>
  </si>
  <si>
    <t>ჩასაკეთებელი დეტალი                                    d=300   PN16 მმ</t>
  </si>
  <si>
    <t>უკუსარქველის  შეძენა და მონტაჟი d-150 მმ PN16</t>
  </si>
  <si>
    <t>უკუსარქველი d=150 მმ PN16</t>
  </si>
  <si>
    <t>კომპენსატორის d=150მმ შეძენა, მოწყობა  PN16</t>
  </si>
  <si>
    <t xml:space="preserve"> კომპენსატორი                            d=150 მმ   PN16</t>
  </si>
  <si>
    <t>ადაპტორის მილტუჩით შეძენა და მოწყობა d-315 მმ</t>
  </si>
  <si>
    <t>მილტუჩა პოლიეთილენის ადაპტორის d=315 მმ</t>
  </si>
  <si>
    <t>პოლიეთილენის ადაპტორი d=315 მმ</t>
  </si>
  <si>
    <t>ადაპტორის მილტუჩით შეძენა და მოწყობა d-200 მმ</t>
  </si>
  <si>
    <t>პოლიეთილენის ადაპტორი d=200 მმ</t>
  </si>
  <si>
    <t>მილტუჩა პოლიეთილენის ადაპტორის d=200 მმ</t>
  </si>
  <si>
    <t xml:space="preserve">პოლიეთ.  გადამყვანის       შეძენა, მოწყობა d=315/200 მმ </t>
  </si>
  <si>
    <t>პოლიეთილენის გადამყვანი დ=315/200მმ</t>
  </si>
  <si>
    <t xml:space="preserve">პოლიეთ.  სამკაპის შეძენა, მოწყობა d=315/315 მმ </t>
  </si>
  <si>
    <t>პოლიეთილენის სამკაპი დ=315/315მმ</t>
  </si>
  <si>
    <t xml:space="preserve">პოლიეთ. ელფუზური ქუროს  შეძენა, მოწყობა d=315 მმ </t>
  </si>
  <si>
    <t>პოლიეთილენის ელფუზური       ქურო d=315 მმ</t>
  </si>
  <si>
    <t xml:space="preserve">პოლიეთ. ელფუზური ქუროს  შეძენა, მოწყობა d=200 მმ </t>
  </si>
  <si>
    <t>პოლიეთილენის ელფუზური       ქურო d=200 მმ</t>
  </si>
  <si>
    <t>ჩობალი d=426 მმ    l=800 მმ</t>
  </si>
  <si>
    <t>საძირკვლისა და იატაკის ფილის ქვეშ ხრეშის საგების მოწყობა, ფრაქცია 2 მმ</t>
  </si>
  <si>
    <t xml:space="preserve">არმატურა  AIII   (A500C)  </t>
  </si>
  <si>
    <t xml:space="preserve">არმატურა  AI  (A240C)  </t>
  </si>
  <si>
    <t>არმატურა A500c  12მმ</t>
  </si>
  <si>
    <t xml:space="preserve">არმატურა  AI  (A240C)  8მმ </t>
  </si>
  <si>
    <t>ფიცარი  ჩამოგანული III ხ. 40 მმ</t>
  </si>
  <si>
    <t xml:space="preserve">არმატურა A500c  </t>
  </si>
  <si>
    <t>ფიცარი  III ხ. 25-32 მმ</t>
  </si>
  <si>
    <t>ფიცარი  III ხ. 40 მმ</t>
  </si>
  <si>
    <t>სახურავზე ქვიშა-ცემენტის ხსნარით მოჭიმვის მოწყობა</t>
  </si>
  <si>
    <t>სახურავზე ჰიდროსაიზოლაციო 2 ფენის მოწყობა, ბიტუმის მასტიკაზე</t>
  </si>
  <si>
    <t>ლინოკრომი</t>
  </si>
  <si>
    <t>თუმუქის ფურცელი</t>
  </si>
  <si>
    <t>ქვიშა-ცემენტის ხსნარი მ-50</t>
  </si>
  <si>
    <t>ბეტონის ბლოკი 40X20X20 სმ</t>
  </si>
  <si>
    <t>კუთხოვანა 40X4 მმ</t>
  </si>
  <si>
    <t>კარის საკეტი</t>
  </si>
  <si>
    <t>იატაკზე ქვიშა-ცემენტის ხსნარით მოჭიმვის მოწყობა, სისქით 5 სმ</t>
  </si>
  <si>
    <t>კედლების შიდა და გარე ზედაპირების ლესვა ქვიშა-ცემენტის ხსნარით</t>
  </si>
  <si>
    <t>22</t>
  </si>
  <si>
    <t>ჭერის ლესვა ქვიშა-ცემენტის ხსნარით</t>
  </si>
  <si>
    <t>ტუმბოს საძირკვლის ზედაპირების მორკინვა</t>
  </si>
  <si>
    <t>ცემენტი</t>
  </si>
  <si>
    <t>IV კატ. გრუნტის დამუშავება ექსკავატორით ჩამჩის მოცულობით 0.5 მ3  ა/მ დატვირთვით</t>
  </si>
  <si>
    <t>ექსკავატორი ჩამჩის ტევადობით 0,5 მ3</t>
  </si>
  <si>
    <t>IV კატ. გრუნტის დამუშავება ხელით, ავტოთვითმცლელზე დატვირთვით</t>
  </si>
  <si>
    <t>გრუნტის გატანა ავტოთვითმცლელებით</t>
  </si>
  <si>
    <t>წერტილოვანი საძირკვლების ქვეშ ბეტონის მომზადების მოწყობა, ბეტონის მარკა B-7.5</t>
  </si>
  <si>
    <t>ბეტონი B-7.5</t>
  </si>
  <si>
    <t>ფიცარი ჩამოგანული III ხ. 25 სმ</t>
  </si>
  <si>
    <t>მონოლითური რკ/ბეტონის საძირკვლის კოჭების მოწყობა, ბეტონის მარკა B-25, არმატურა  (0.163 ტ)</t>
  </si>
  <si>
    <t>მონოლითური რკ/ბეტონის სვეტების მოწყობა, ბეტონის მარკა B-25, არმატურა  (0.458ტ)</t>
  </si>
  <si>
    <t>ტელფერის კოჭის შეძენა, მოწყობა</t>
  </si>
  <si>
    <t>ამწე 25 ტ</t>
  </si>
  <si>
    <t>არმატურა A500c  20მმ</t>
  </si>
  <si>
    <t xml:space="preserve">ჩასატანებელი დეტალების შეძენა, მოწყობა ტელფერის კოჭის სამონტაჟოდ </t>
  </si>
  <si>
    <t>ავტოთვითმცლელით გატანა                                                  15 კმ</t>
  </si>
  <si>
    <t>19</t>
  </si>
  <si>
    <t>იატაკის ფილის ქვეშ ხრეშის საგების მოწყობა, 5 სმ</t>
  </si>
  <si>
    <t>ჭერის შეფითხვნა, დაზუმფარება შეღებვა წყალემულსიის საღებავით</t>
  </si>
  <si>
    <t>ზუმფარა</t>
  </si>
  <si>
    <t>კედლების შეფითხვნა, დაზუმფარება შეღებვა წყალემულსიის საღებავით</t>
  </si>
  <si>
    <t>შენობის გარშემო სარინელის ქვეშ, 10 სმ სისქის ხრეშის ფენის მოწყობა</t>
  </si>
  <si>
    <t>შენობის გარშემო სრულ პერიმეტრზე B-25 მარკის ბეტონით მოკირწყვლის მოწყობა</t>
  </si>
  <si>
    <t>რკ/ბეტონის იატაკის ფილის მოწყობა, ბეტონის მარკა B-25, არმატურა  (0.446ტ)</t>
  </si>
  <si>
    <t>ტუმბო-აგრეგატის მონოლითური რკ/ბეტონის  საძირკვლის მოწყობა, ბეტონის მარკა B-25, არმატურა                                                           AIII  0.029 ტ</t>
  </si>
  <si>
    <t>ლითონის კარის შეძენა, მოწყობა (7.5 მ2)</t>
  </si>
  <si>
    <t>ფოლადის ფურცელი  _1250X3000X3 მმ</t>
  </si>
  <si>
    <t>ლითონის კარის შეღებვა ზეთოვანი საღებავით 2-ჯერ</t>
  </si>
  <si>
    <t>ფოლადის სამკაპის                    შეძენა და მოწყობა  d=300/300 მმ    (1 ცალი)</t>
  </si>
  <si>
    <t>ფოლადის სამკაპი                                                       d=300/300 მმ</t>
  </si>
  <si>
    <t>შედგენილია საბაზისო ნორმებით, მიმდინარე ფასებში 2019 წლის II კვარტლის დონეზე</t>
  </si>
  <si>
    <t>მონოლითური რკ/ბეტონის კოჭების მოწყობა, ბეტონის მარკა                                                    B-25, არმატურა  (0.494 ტ)</t>
  </si>
  <si>
    <t>მონოლითური რკ/ბეტონის გადახურვის ფილის მოწყობა, ბეტონის მარკა B-25, არმატურა  (0.88 ტ)</t>
  </si>
  <si>
    <t>ქვიშის(2-5 მმ) ფრაქცია უკუჩაყრა (K=0.98-1.25) დატკეპვნით, პლასტმასის მილების ქვეშ 10სმ, ზემოდან  20 სმ</t>
  </si>
  <si>
    <t>თხრილის შევსება ღორღით                                           (22-40მმ)  ფრაქცია   (k=0.98-1.25)                        მექანიზმის გამოყენებით, 50 მ-ზე გადაადგილებით, დატკეპნა</t>
  </si>
  <si>
    <t xml:space="preserve">ღორღით  (22-40მმ)  ფრაქცია     </t>
  </si>
  <si>
    <t xml:space="preserve">წყალსადენის პოლიეთილენის მილის PE100 SDR11 PN16 დ=315 მმ, ჰიდრავლიკური გამოცდა </t>
  </si>
  <si>
    <t xml:space="preserve">წყალსადენის პოლიეთილენის მილის  PE 100 SDR 11 PN16 დ=315 მმ გარეცხვა ქლორიანი წყლით       </t>
  </si>
  <si>
    <t>ჰიდრავლიკური მოწყობილობა მილების დაწნევისათვის</t>
  </si>
  <si>
    <t xml:space="preserve">პოლიეთილენის მილი   PE 100                                                                            SDR 11 PN16   d=315 მმ </t>
  </si>
  <si>
    <t xml:space="preserve">პოლიეთილენის მილის შეძენა და მოწყობა დახურული მეთოდით ("კროტით" )  PE 100                                                                            SDR 11 PN16   d=315 მმ </t>
  </si>
  <si>
    <t>რკინა–ბეტონის რგოლი d=2000 მმ / 1 მ    К-20-9 В-20</t>
  </si>
  <si>
    <t>რკინა–ბეტონის რგოლი d=2000 მმ / 0.5 მ</t>
  </si>
  <si>
    <t>ჭის ფსკერის ფილა d= 2200 მმ                                      ПД-20  В-20</t>
  </si>
  <si>
    <t>რკინა-ბეტონის ჭის გადახურვის ფილა ოთხკუთხე-                                      დი თუჯის ჩარჩო ხუფით 2000*2000   ПП-20-1 В-20</t>
  </si>
  <si>
    <t>ბეტონი B-20</t>
  </si>
  <si>
    <t xml:space="preserve">ფოლადის მილტუჩის d=300 მმ  შეძენა და მოწყობა  </t>
  </si>
  <si>
    <t xml:space="preserve">ფოლადის მილტუჩი  d=300 მმ                                               </t>
  </si>
  <si>
    <t>ფოლადის მილყელის შეძენა                                                  და მოწყობა d=300 მმ  (1 ცალი)                                                               L=20 სმ</t>
  </si>
  <si>
    <t xml:space="preserve">ფოლადის მილი   d=300 მმ </t>
  </si>
  <si>
    <t xml:space="preserve">თანაორმოს მოწყობა                                            0.3X0.3X0.3 მ (1 ცალი) ბეტონის მარკა B-25   </t>
  </si>
  <si>
    <t>ჩობალის შეძენა და მოწყობა               d=426 მმ (7 ცალი)  l=800 მმ</t>
  </si>
  <si>
    <t xml:space="preserve">ტელფერის მექანიკური ამწის შეძენა, მოწყობა (ტვირთამწეობით 1.5 ტ) </t>
  </si>
  <si>
    <t>საპროექტო პოლიეთილენის მილის d=315მმ გადაერთება არსებულ d=250მმ ურდულზე</t>
  </si>
  <si>
    <t>არსებულ რკ/ბეტონის გვირაბის  10სმ-იანი კედლების გაბურღვა 0.6x0.6 მ-ზე</t>
  </si>
  <si>
    <t xml:space="preserve">ადგ. </t>
  </si>
  <si>
    <t>ზედმეტი გრუნტის ადგილზე მოსწორება</t>
  </si>
  <si>
    <t>ბეტონი B-15</t>
  </si>
  <si>
    <t>ლითონის ელემენტების შეღებვა ზეთოვანი საღებავით</t>
  </si>
  <si>
    <t>პირდაპირი ხარჯების ჯამი</t>
  </si>
  <si>
    <t>მასალის ტრანსპორტირების ხარჯი</t>
  </si>
  <si>
    <t>ღობის წერტილოვანი  საძირკვლების  მოწყობა, ბეტონის მარკა B-15</t>
  </si>
  <si>
    <t>სანიტარული დაცვის ღობე</t>
  </si>
  <si>
    <t>III კატ. გრუნტის ამოღება ხელით ორმოების მოსამზადებლად                                                   გვერდზე დაყრა</t>
  </si>
  <si>
    <t>მოთუთიებული მავთულის ბადე d=2.5 მმ;   უჯრედი   (70X70) მმ</t>
  </si>
  <si>
    <t xml:space="preserve">ლითონის მავთულბადიანი ჭირშკრის მოწყობა </t>
  </si>
  <si>
    <t xml:space="preserve">ანჯამა დ=24 მმ L=140 მ </t>
  </si>
  <si>
    <t>სახელური, ფოლადის</t>
  </si>
  <si>
    <t>ჭიშკრის საფიქსაციო ჩამრეზი დ=16 მმ</t>
  </si>
  <si>
    <t xml:space="preserve">ლითონის მავთულბადიანი კუტიკარი მოწყობა </t>
  </si>
  <si>
    <t xml:space="preserve">ლითონის ღობის მოწყობა,  უჟანგავი  მავთულის  ბადით  </t>
  </si>
  <si>
    <t xml:space="preserve">ანჯამა d=24 მმ L=140 მმ </t>
  </si>
  <si>
    <t>სამფაზა  ავტომატური ამომრთველების 100 ა, 380 ვ.  შეძენა და მონტაჟი</t>
  </si>
  <si>
    <t>ავტომატური ამომრთველი                                          3 ფაზა 100 ა</t>
  </si>
  <si>
    <t>კაბელის სამაგრი კავები d=35 მმ</t>
  </si>
  <si>
    <t>ტელფერი მექანიკური ამწე, (ტვირთამწეობა   1.5 ტ)</t>
  </si>
  <si>
    <t>რ/ბ ანაკრები წრიული ჭის d=2.0 მ H-2.5 მ (1 კომპ.) შეძენა-მონტაჟი, რკბ. ძირის ფილით ПД-20  В-20, რკბ რგოლებით К-20-9 В-20 , რკბ. გადახურვის ფილა თუჯის ხუფით ПП-20-1 В-20; გამირების მოწყობის გათვალისწინებით (დატვირთვა 25 ტ)</t>
  </si>
  <si>
    <t>სატუმბო სადგურის მოწყობისათვის საჭირო ტეროტორიის გაწმენდა ეკალბარდებისაგან</t>
  </si>
  <si>
    <t>სატუმბო სადგურის ტერიტორიის მოსწორება ხელით</t>
  </si>
  <si>
    <t>თავი I. მიწის სამუშაოები</t>
  </si>
  <si>
    <t xml:space="preserve"> გრუნტის დამუშავება ხელით, გვერძე დაყრით   (L=50 მ;  h=0.7მ  b=0.4მ)</t>
  </si>
  <si>
    <t>თხრილის შევსება  ადგილობრივი გრუნტით, ხელით  დატკეპნა</t>
  </si>
  <si>
    <t>ზედმეტი გრუნტის მოსწორება ადგილზე  ხელით</t>
  </si>
  <si>
    <t>I. თავის ჯამი:</t>
  </si>
  <si>
    <t>თავი II. სამშენებლო სამუშაოები</t>
  </si>
  <si>
    <t>განათების საყრდენისთვის         ფოლადის დ=100 მმ-იანი მილის შედუღება  დ=80 მმ-იან მილზე</t>
  </si>
  <si>
    <t xml:space="preserve"> შედუღ. რაოდ.</t>
  </si>
  <si>
    <t xml:space="preserve">ელექტროდი </t>
  </si>
  <si>
    <t>შესადუღებელი მავთული</t>
  </si>
  <si>
    <t>საბურღი მანქანა ამწე მოწყობილობით</t>
  </si>
  <si>
    <t>ამწე   საავტომობილო სვლაზე 6.3 ტ</t>
  </si>
  <si>
    <t xml:space="preserve">ფოლადის მილი     d=100მმ                     (4  ცალი;  L=3.4 მ) </t>
  </si>
  <si>
    <t xml:space="preserve">ფოლადის მილი     d=80მმ                     (4  ცალი;  L=0.4 მ) </t>
  </si>
  <si>
    <t xml:space="preserve">ფოლადის ფურცელი  (120X120X4)მმ  (4  ცალი;                                                               L=0.4 მ) </t>
  </si>
  <si>
    <t>kg</t>
  </si>
  <si>
    <t>განათების საყრდენების   დამიწების მოწყობა</t>
  </si>
  <si>
    <t>კომპ</t>
  </si>
  <si>
    <t xml:space="preserve">შესადუღებელი აგრეგატი </t>
  </si>
  <si>
    <t>მოჭრილ გრუნტში საყრდენების ჩაბეტონება ბეტონით მ-100 ბეტონის მარკა B-10</t>
  </si>
  <si>
    <t>ბეტონი B-10</t>
  </si>
  <si>
    <t xml:space="preserve">ფოტოელემენტის  2 კვტ. 220 ვ.                                                       შეძენა და მოწყობა </t>
  </si>
  <si>
    <t>პლასტმასის გოფრირებული მილის შეძენა და მოწყობა               d=25 მმ</t>
  </si>
  <si>
    <t>პლასტმასის გოფრირებული მილი   d=25 მმ</t>
  </si>
  <si>
    <t>LED სანათი დიოდებით  სიმძ. 50 ვტ. 220 ვ.  დაცვის ხარისხი IP44</t>
  </si>
  <si>
    <t>LED სანათი დიოდებით  სიმძ.                                                            (1X50) ვტ. 220 ვ. გარე დაყენების  შეძენა და მოწყობა დაცვის ხარისხი IP56 (გარე განათებისთვის)</t>
  </si>
  <si>
    <t xml:space="preserve">სასიგნალო ლენტის შეძენა და მოწყობა ტრანშეაში </t>
  </si>
  <si>
    <t>სასიგნალო ლენტი</t>
  </si>
  <si>
    <t>თავი III. სამონტაჟო სამუშაოები</t>
  </si>
  <si>
    <t>II. თავის ჯამი:</t>
  </si>
  <si>
    <t>III. თავის ჯამი:</t>
  </si>
  <si>
    <t xml:space="preserve">განათების ლითონის სანათის საყრდენის  h=3.7 მ.  შეძენა დაყენება ფოლადის მილი d=100მმ;   ფოლადის ფურცელი (120X120X4)მმ       </t>
  </si>
  <si>
    <t>ზედნადები ხარჯები სამშენებლო სამუშაოებზე</t>
  </si>
  <si>
    <t>მეტალოპლასტმასის ფანჯრის შეძენა, მოწყობა (1 ცალი)</t>
  </si>
  <si>
    <t>თხრილის შევსება ქვიშა-ხრეშოვანი  (0-70მმ)  ფრაქცია  საფარით (k=0.98-1.25)  მექანიზმის გამოყენებით, 50 მ-ზე გადაადგილებით, დატკეპნა</t>
  </si>
  <si>
    <t>ავტოგრეიდერი</t>
  </si>
  <si>
    <t xml:space="preserve">ბულდოზერი 108 ცხ.ძ. </t>
  </si>
  <si>
    <t>სატკეპნი გლუვი 5ტ</t>
  </si>
  <si>
    <t>სატკეპნი გლუვი 10ტ</t>
  </si>
  <si>
    <t>სარწყავი მანქანები 6000ლ</t>
  </si>
  <si>
    <t>ქვიშა–ხრეშოვანი ნარევი 0–70 მმ</t>
  </si>
  <si>
    <t>სატუმბო სადგურის ტერიტორიის მოხრეშვა ქვიშა–ხრეშოვანი ფენის (ფრაქცია 0–70 მმ)   10 სმ</t>
  </si>
  <si>
    <t xml:space="preserve">თანაორმოს სახურავის ლითონის ცხაურის შეძენა და მოწყობა    0.30X0.7 მ        </t>
  </si>
  <si>
    <t xml:space="preserve">ლითონის ცხაურა 0.30X0.7 მ        </t>
  </si>
  <si>
    <t>ზედნადები ხარჯები ტექნოლოგიური  სამონტაჟო სამუშაოების ხელფასიდან</t>
  </si>
  <si>
    <t xml:space="preserve">ჭების ქვეშ  ხრეშის (0-70მმ)  ფრაქცია  ბალიშის მოწყობა 10 სმ </t>
  </si>
  <si>
    <t xml:space="preserve"> ხრეშის (0-70მმ)  ფრაქცია</t>
  </si>
  <si>
    <t>ქვიშა-ხრეში  (0-70მმ)  ფრაქცია</t>
  </si>
  <si>
    <t>კონტრაქტორის მასალა</t>
  </si>
  <si>
    <t>GWP</t>
  </si>
  <si>
    <t>კონტრაქტორის მომსახურება</t>
  </si>
  <si>
    <t>ხარჯთაღრიცხვა N1-1 სატენდერო</t>
  </si>
  <si>
    <t xml:space="preserve">გაუთვალისწინებელი ხარჯები  </t>
  </si>
  <si>
    <t>დ.ღ.გ.</t>
  </si>
  <si>
    <t>სულ ხარჯთაღრიცხვით</t>
  </si>
  <si>
    <t>მ²</t>
  </si>
  <si>
    <t>ახალი ავტომატური ტუმბო აგრეგატი (5+1) წარმადობით Q=54.5 ლ/წმ;  H=45 მ                            კომპლექტაციით:                                                                                       1. ავტომატური მართვის კარადა:                   -სიხშირის რეგულატორი;                               -მშრალი სვლისაგან დაცვის რელეთი;                                                          -მიწასთან მოკლე შეერთებისაგან დაცვის რელეთი;                                                                         -ფაზის დაკარგვისაგან დაცვის რელეთი                                                            2. მანომეტრი შემწოვ და დამწნეხ მილდენზე                                                                                                   3. ტუმბო-აგრეგატის ვიბრაციის ჩამქრობელი საყრდენები.                                                        4. დიაფრაგმული  ავზი</t>
  </si>
  <si>
    <t xml:space="preserve">სატუმბო სადგურის   ელექტროტექნიკური ნაწილი </t>
  </si>
  <si>
    <t>ხარჯთაღრიცხვა N1-1 სტენდერო</t>
  </si>
  <si>
    <t>ნორმა ერთ-ზე</t>
  </si>
  <si>
    <t>ლითონის მილი  d=57/3 მმ L=2.0მ; (22 ცალი)</t>
  </si>
  <si>
    <t>უჟანგავი მავთული, δ=5 მმ</t>
  </si>
  <si>
    <t xml:space="preserve">კუთხოვანა 50X50X5 მმ </t>
  </si>
  <si>
    <r>
      <t>მ</t>
    </r>
    <r>
      <rPr>
        <vertAlign val="superscript"/>
        <sz val="10"/>
        <rFont val="Calibri"/>
        <family val="2"/>
        <scheme val="minor"/>
      </rPr>
      <t>3</t>
    </r>
  </si>
  <si>
    <t>რკბ. წერტილოვანი საძირკვლის მოწყობა, ბეტონის მარკა B-25;  არმატურა (0.243 ტ)</t>
  </si>
  <si>
    <r>
      <t>მ</t>
    </r>
    <r>
      <rPr>
        <vertAlign val="superscript"/>
        <sz val="10"/>
        <rFont val="Calibri"/>
        <family val="2"/>
        <scheme val="minor"/>
      </rPr>
      <t>2</t>
    </r>
  </si>
  <si>
    <t>ფურცელი 250X300X10</t>
  </si>
  <si>
    <t>ორტესებრი კოჭი 124</t>
  </si>
  <si>
    <t xml:space="preserve">კუთხოვანა 100X7 </t>
  </si>
  <si>
    <t>კედლების მოწყობა წვრილი სამშენებლო ბლოკით 40X20X20 სმ</t>
  </si>
  <si>
    <t>შველერი 110</t>
  </si>
  <si>
    <t>არმატურა Ø 20 AIII</t>
  </si>
  <si>
    <r>
      <t>ავტომატური ტუმბო აგრეგატი (5+1) წარმადობით                                                               Q=54.5 მ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/სთ, H=45 მ   </t>
    </r>
  </si>
  <si>
    <r>
      <t>ექსკავატორი ჩამჩის ტევადობით 0,5 მ</t>
    </r>
    <r>
      <rPr>
        <vertAlign val="superscript"/>
        <sz val="10"/>
        <rFont val="Calibri"/>
        <family val="2"/>
        <scheme val="minor"/>
      </rPr>
      <t>3</t>
    </r>
  </si>
  <si>
    <r>
      <t>ფოლადის მუხლის შეძენა                                                  და მოწყობა d=300 მმ  (1 ცალი)                                                               L=20 სმ   90</t>
    </r>
    <r>
      <rPr>
        <vertAlign val="superscript"/>
        <sz val="10"/>
        <rFont val="Calibri"/>
        <family val="2"/>
        <scheme val="minor"/>
      </rPr>
      <t>0</t>
    </r>
  </si>
  <si>
    <r>
      <t>ფოლადის მუხლი  d=300 მმ 90</t>
    </r>
    <r>
      <rPr>
        <vertAlign val="superscript"/>
        <sz val="10"/>
        <rFont val="Calibri"/>
        <family val="2"/>
        <scheme val="minor"/>
      </rPr>
      <t>0</t>
    </r>
  </si>
  <si>
    <r>
      <t>პოლიეთ.  მუხლის შეძენა, მოწყობა d=315 მმ  90</t>
    </r>
    <r>
      <rPr>
        <vertAlign val="superscript"/>
        <sz val="10"/>
        <rFont val="Calibri"/>
        <family val="2"/>
        <scheme val="minor"/>
      </rPr>
      <t>0</t>
    </r>
  </si>
  <si>
    <r>
      <t>პოლიეთილენის მუხლი დ=315მმ  90</t>
    </r>
    <r>
      <rPr>
        <vertAlign val="superscript"/>
        <sz val="10"/>
        <rFont val="Calibri"/>
        <family val="2"/>
        <scheme val="minor"/>
      </rPr>
      <t>0</t>
    </r>
  </si>
  <si>
    <r>
      <t>ქვიშ ის ფენის მოწყობა, კაბელის ქვეშ (4.0 მ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   h=0.2მ</t>
    </r>
  </si>
  <si>
    <r>
      <t>სპილენძის ძარღვებიანი კაბელის შეძენა და მონტაჟი   კვეთით: (3X50+1X25) მმ</t>
    </r>
    <r>
      <rPr>
        <vertAlign val="superscript"/>
        <sz val="10"/>
        <rFont val="Calibri"/>
        <family val="2"/>
        <scheme val="minor"/>
      </rPr>
      <t xml:space="preserve">2   </t>
    </r>
    <r>
      <rPr>
        <sz val="10"/>
        <rFont val="Calibri"/>
        <family val="2"/>
        <scheme val="minor"/>
      </rPr>
      <t>0.4 კვ.</t>
    </r>
  </si>
  <si>
    <r>
      <t xml:space="preserve">სპილენძის ძარღვებიანი კაბელი  კვეთით:                                                                          (3X50+1X25) მმ2  </t>
    </r>
    <r>
      <rPr>
        <vertAlign val="super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0.4 კვ.</t>
    </r>
  </si>
  <si>
    <r>
      <t>სპილენძის ძარღვებიანი კაბელის შეძენა და მონტაჟი   კვეთით: (5X35) მმ</t>
    </r>
    <r>
      <rPr>
        <vertAlign val="superscript"/>
        <sz val="10"/>
        <rFont val="Calibri"/>
        <family val="2"/>
        <scheme val="minor"/>
      </rPr>
      <t xml:space="preserve">2   </t>
    </r>
    <r>
      <rPr>
        <sz val="10"/>
        <rFont val="Calibri"/>
        <family val="2"/>
        <scheme val="minor"/>
      </rPr>
      <t>0.4 კვ.</t>
    </r>
  </si>
  <si>
    <r>
      <t xml:space="preserve">სპილენძის ძარღვებიანი კაბელი  კვეთით:                                                                          (5X35) მმ2  </t>
    </r>
    <r>
      <rPr>
        <vertAlign val="super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0.4 კვ.</t>
    </r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</si>
  <si>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Calibri"/>
        <family val="2"/>
        <scheme val="minor"/>
      </rPr>
      <t xml:space="preserve">2  </t>
    </r>
    <r>
      <rPr>
        <sz val="10"/>
        <rFont val="Calibri"/>
        <family val="2"/>
        <scheme val="minor"/>
      </rPr>
      <t xml:space="preserve"> 0.22 კვ.</t>
    </r>
  </si>
  <si>
    <r>
      <t>სპილენძის  ძარღვებიანი გამტარი კვეთით (3X2.5) მმ</t>
    </r>
    <r>
      <rPr>
        <vertAlign val="superscript"/>
        <sz val="10"/>
        <rFont val="Calibri"/>
        <family val="2"/>
        <scheme val="minor"/>
      </rPr>
      <t xml:space="preserve">2                                                                         </t>
    </r>
    <r>
      <rPr>
        <sz val="10"/>
        <rFont val="Calibri"/>
        <family val="2"/>
        <scheme val="minor"/>
      </rPr>
      <t xml:space="preserve">0.22 ვ.                         </t>
    </r>
  </si>
  <si>
    <r>
      <t>სპილენძის ძარღვებიანი გამტარი შეძენა და მოწყობა   კვეთით: (3X1.5) მმ</t>
    </r>
    <r>
      <rPr>
        <vertAlign val="superscript"/>
        <sz val="10"/>
        <rFont val="Calibri"/>
        <family val="2"/>
        <scheme val="minor"/>
      </rPr>
      <t xml:space="preserve">2  </t>
    </r>
    <r>
      <rPr>
        <sz val="10"/>
        <rFont val="Calibri"/>
        <family val="2"/>
        <scheme val="minor"/>
      </rPr>
      <t xml:space="preserve"> 0.22 კვ.</t>
    </r>
  </si>
  <si>
    <r>
      <t>სპილენძის  ძარღვებიანი გამტარი კვეთით (3X1.5) მმ</t>
    </r>
    <r>
      <rPr>
        <vertAlign val="superscript"/>
        <sz val="10"/>
        <rFont val="Calibri"/>
        <family val="2"/>
        <scheme val="minor"/>
      </rPr>
      <t xml:space="preserve">2  </t>
    </r>
    <r>
      <rPr>
        <sz val="10"/>
        <rFont val="Calibri"/>
        <family val="2"/>
        <scheme val="minor"/>
      </rPr>
      <t xml:space="preserve">0.22 ვ.                         </t>
    </r>
  </si>
  <si>
    <r>
      <t>სპილენძის ძარღვებიანი კაბელის შეძენა და მოწყობა                                                      კვეთით: (3X2.5) მმ</t>
    </r>
    <r>
      <rPr>
        <vertAlign val="superscript"/>
        <sz val="10"/>
        <rFont val="Calibri"/>
        <family val="2"/>
        <scheme val="minor"/>
      </rPr>
      <t xml:space="preserve">2  </t>
    </r>
    <r>
      <rPr>
        <sz val="10"/>
        <rFont val="Calibri"/>
        <family val="2"/>
        <scheme val="minor"/>
      </rPr>
      <t xml:space="preserve"> 0.22 კვ.                                       (გარე განათებისთვის  თხრილში)</t>
    </r>
  </si>
  <si>
    <r>
      <t>სპილენძის ძარღვებიანი გამტარი შეძენა და მოწყობა   კვეთით: (3X1.5) მმ</t>
    </r>
    <r>
      <rPr>
        <vertAlign val="superscript"/>
        <sz val="10"/>
        <rFont val="Calibri"/>
        <family val="2"/>
        <scheme val="minor"/>
      </rPr>
      <t xml:space="preserve">2  </t>
    </r>
    <r>
      <rPr>
        <sz val="10"/>
        <rFont val="Calibri"/>
        <family val="2"/>
        <scheme val="minor"/>
      </rPr>
      <t xml:space="preserve"> 0.22 კვ. (გარე განათების საყრდენებზე)</t>
    </r>
  </si>
  <si>
    <r>
      <t>გამანაწილებელი კოლოფის მომჭერების რიგით   2.5 მმ</t>
    </r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 xml:space="preserve"> შეძენა და მოწყობა</t>
    </r>
  </si>
  <si>
    <r>
      <t>გამანაწილებელი კოლოფის მომჭერების რიგით   2.5 მმ</t>
    </r>
    <r>
      <rPr>
        <vertAlign val="superscript"/>
        <sz val="10"/>
        <rFont val="Calibri"/>
        <family val="2"/>
        <scheme val="minor"/>
      </rPr>
      <t xml:space="preserve">2  </t>
    </r>
    <r>
      <rPr>
        <sz val="10"/>
        <rFont val="Calibri"/>
        <family val="2"/>
        <scheme val="minor"/>
      </rPr>
      <t xml:space="preserve"> შეძენა და მოწყობა  (საყრდენზე დასამაგრებელი)</t>
    </r>
  </si>
  <si>
    <r>
      <t>სპილენძის საკაბელო ბუნიკის                                                     შეძენა და მონტაჟი  კვეთით:                                 120 მმ</t>
    </r>
    <r>
      <rPr>
        <vertAlign val="superscript"/>
        <sz val="10"/>
        <rFont val="Calibri"/>
        <family val="2"/>
        <scheme val="minor"/>
      </rPr>
      <t xml:space="preserve">   </t>
    </r>
    <r>
      <rPr>
        <sz val="10"/>
        <rFont val="Calibri"/>
        <family val="2"/>
        <scheme val="minor"/>
      </rPr>
      <t>0.4 კვ.</t>
    </r>
  </si>
  <si>
    <r>
      <t>სპილენძის საკაბელო ბუნიკი კვეთით:  120 მმ</t>
    </r>
    <r>
      <rPr>
        <vertAlign val="superscript"/>
        <sz val="10"/>
        <rFont val="Calibri"/>
        <family val="2"/>
        <scheme val="minor"/>
      </rPr>
      <t xml:space="preserve">   </t>
    </r>
    <r>
      <rPr>
        <sz val="10"/>
        <rFont val="Calibri"/>
        <family val="2"/>
        <scheme val="minor"/>
      </rPr>
      <t>0.4 კვ.</t>
    </r>
  </si>
  <si>
    <r>
      <t>სპილენძის საკაბელო ბუნიკის                                                     შეძენა და მონტაჟი  კვეთით:                                 35 მმ</t>
    </r>
    <r>
      <rPr>
        <vertAlign val="superscript"/>
        <sz val="10"/>
        <rFont val="Calibri"/>
        <family val="2"/>
        <scheme val="minor"/>
      </rPr>
      <t xml:space="preserve">   </t>
    </r>
    <r>
      <rPr>
        <sz val="10"/>
        <rFont val="Calibri"/>
        <family val="2"/>
        <scheme val="minor"/>
      </rPr>
      <t>0.4 კვ.</t>
    </r>
  </si>
  <si>
    <r>
      <t>სპილენძის საკაბელო ბუნიკი კვეთით:  35 მმ</t>
    </r>
    <r>
      <rPr>
        <vertAlign val="superscript"/>
        <sz val="10"/>
        <rFont val="Calibri"/>
        <family val="2"/>
        <scheme val="minor"/>
      </rPr>
      <t xml:space="preserve">   </t>
    </r>
    <r>
      <rPr>
        <sz val="10"/>
        <rFont val="Calibri"/>
        <family val="2"/>
        <scheme val="minor"/>
      </rPr>
      <t>0.4 კვ.</t>
    </r>
  </si>
  <si>
    <t>დასახელება</t>
  </si>
  <si>
    <t xml:space="preserve">ჯამური ღირებულება </t>
  </si>
  <si>
    <t>შესრულების ვადა</t>
  </si>
  <si>
    <t>#</t>
  </si>
  <si>
    <t>ფრედერიკ მონპერეს და მიმდებარე ქუჩების   განაშენიანებისათვის  წყალსადენის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</si>
</sst>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_-* #,##0.00_р_._-;\-* #,##0.00_р_._-;_-* &quot;-&quot;??_р_._-;_-@_-"/>
    <numFmt numFmtId="166" formatCode="0.0"/>
    <numFmt numFmtId="167" formatCode="0.0000"/>
    <numFmt numFmtId="168" formatCode="_(#,##0_);_(\(#,##0\);_(\ \-\ _);_(@_)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311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168" fontId="5" fillId="0" borderId="1" xfId="4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0" xfId="4" applyFont="1" applyFill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9" fontId="6" fillId="0" borderId="25" xfId="4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43" fontId="6" fillId="3" borderId="15" xfId="5" applyFont="1" applyFill="1" applyBorder="1" applyAlignment="1">
      <alignment horizontal="center" vertical="center"/>
    </xf>
    <xf numFmtId="43" fontId="6" fillId="2" borderId="15" xfId="5" applyFont="1" applyFill="1" applyBorder="1" applyAlignment="1">
      <alignment horizontal="center" vertical="center"/>
    </xf>
    <xf numFmtId="43" fontId="6" fillId="2" borderId="16" xfId="5" applyFont="1" applyFill="1" applyBorder="1" applyAlignment="1" applyProtection="1">
      <alignment horizontal="center" vertical="center"/>
      <protection locked="0"/>
    </xf>
    <xf numFmtId="0" fontId="6" fillId="2" borderId="12" xfId="4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>
      <alignment vertical="center"/>
    </xf>
    <xf numFmtId="43" fontId="6" fillId="2" borderId="15" xfId="5" applyFont="1" applyFill="1" applyBorder="1" applyAlignment="1" applyProtection="1">
      <alignment horizontal="center" vertical="center"/>
      <protection locked="0"/>
    </xf>
    <xf numFmtId="0" fontId="6" fillId="2" borderId="14" xfId="3" applyFont="1" applyFill="1" applyBorder="1" applyAlignment="1">
      <alignment horizontal="center" vertical="center"/>
    </xf>
    <xf numFmtId="43" fontId="6" fillId="2" borderId="5" xfId="5" applyFont="1" applyFill="1" applyBorder="1" applyAlignment="1" applyProtection="1">
      <alignment horizontal="center" vertical="center"/>
      <protection locked="0"/>
    </xf>
    <xf numFmtId="43" fontId="6" fillId="2" borderId="16" xfId="5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43" fontId="6" fillId="2" borderId="5" xfId="5" applyFont="1" applyFill="1" applyBorder="1" applyAlignment="1">
      <alignment horizontal="center" vertical="center"/>
    </xf>
    <xf numFmtId="43" fontId="6" fillId="2" borderId="6" xfId="5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6" fillId="2" borderId="23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3" fontId="5" fillId="2" borderId="15" xfId="5" applyFont="1" applyFill="1" applyBorder="1" applyAlignment="1">
      <alignment vertical="center"/>
    </xf>
    <xf numFmtId="0" fontId="8" fillId="2" borderId="0" xfId="0" applyFont="1" applyFill="1" applyAlignment="1"/>
    <xf numFmtId="0" fontId="5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43" fontId="6" fillId="2" borderId="27" xfId="5" applyFont="1" applyFill="1" applyBorder="1" applyAlignment="1" applyProtection="1">
      <alignment horizontal="center" vertical="center"/>
      <protection locked="0"/>
    </xf>
    <xf numFmtId="43" fontId="5" fillId="2" borderId="28" xfId="5" applyFont="1" applyFill="1" applyBorder="1" applyAlignment="1" applyProtection="1">
      <alignment horizontal="center" vertical="center"/>
      <protection locked="0"/>
    </xf>
    <xf numFmtId="43" fontId="5" fillId="2" borderId="27" xfId="5" applyFont="1" applyFill="1" applyBorder="1" applyAlignment="1" applyProtection="1">
      <alignment horizontal="center" vertical="center"/>
      <protection locked="0"/>
    </xf>
    <xf numFmtId="43" fontId="5" fillId="2" borderId="29" xfId="5" applyFont="1" applyFill="1" applyBorder="1" applyAlignment="1" applyProtection="1">
      <alignment horizontal="center" vertical="center"/>
      <protection locked="0"/>
    </xf>
    <xf numFmtId="9" fontId="6" fillId="2" borderId="15" xfId="0" applyNumberFormat="1" applyFont="1" applyFill="1" applyBorder="1" applyAlignment="1">
      <alignment horizontal="center" vertical="center"/>
    </xf>
    <xf numFmtId="43" fontId="5" fillId="2" borderId="15" xfId="5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6" fillId="0" borderId="15" xfId="2" applyFont="1" applyFill="1" applyBorder="1" applyAlignment="1">
      <alignment horizontal="left" vertical="center"/>
    </xf>
    <xf numFmtId="0" fontId="5" fillId="0" borderId="15" xfId="4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3" fontId="6" fillId="0" borderId="15" xfId="5" applyFont="1" applyFill="1" applyBorder="1" applyAlignment="1">
      <alignment horizontal="center" vertical="center"/>
    </xf>
    <xf numFmtId="43" fontId="6" fillId="0" borderId="16" xfId="5" applyFont="1" applyFill="1" applyBorder="1" applyAlignment="1">
      <alignment horizontal="center" vertical="center"/>
    </xf>
    <xf numFmtId="0" fontId="6" fillId="0" borderId="12" xfId="4" applyFont="1" applyFill="1" applyBorder="1" applyAlignment="1" applyProtection="1">
      <alignment vertical="center"/>
      <protection locked="0"/>
    </xf>
    <xf numFmtId="0" fontId="6" fillId="0" borderId="15" xfId="3" applyFont="1" applyFill="1" applyBorder="1" applyAlignment="1">
      <alignment horizontal="left" vertical="center"/>
    </xf>
    <xf numFmtId="0" fontId="6" fillId="0" borderId="15" xfId="3" applyNumberFormat="1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43" fontId="6" fillId="0" borderId="12" xfId="5" applyFont="1" applyFill="1" applyBorder="1" applyAlignment="1" applyProtection="1">
      <alignment horizontal="center" vertical="center"/>
      <protection locked="0"/>
    </xf>
    <xf numFmtId="43" fontId="6" fillId="0" borderId="12" xfId="5" applyFont="1" applyFill="1" applyBorder="1" applyAlignment="1">
      <alignment horizontal="center" vertical="center"/>
    </xf>
    <xf numFmtId="43" fontId="6" fillId="0" borderId="13" xfId="5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vertical="center"/>
    </xf>
    <xf numFmtId="0" fontId="6" fillId="0" borderId="15" xfId="4" applyFont="1" applyFill="1" applyBorder="1" applyAlignment="1">
      <alignment horizontal="center" vertical="center"/>
    </xf>
    <xf numFmtId="0" fontId="6" fillId="0" borderId="15" xfId="4" applyFont="1" applyFill="1" applyBorder="1" applyAlignment="1" applyProtection="1">
      <alignment vertical="center"/>
      <protection locked="0"/>
    </xf>
    <xf numFmtId="43" fontId="6" fillId="0" borderId="15" xfId="5" applyFont="1" applyFill="1" applyBorder="1" applyAlignment="1" applyProtection="1">
      <alignment horizontal="center" vertical="center"/>
      <protection locked="0"/>
    </xf>
    <xf numFmtId="43" fontId="6" fillId="0" borderId="16" xfId="5" applyFont="1" applyFill="1" applyBorder="1" applyAlignment="1" applyProtection="1">
      <alignment horizontal="center" vertical="center"/>
      <protection locked="0"/>
    </xf>
    <xf numFmtId="0" fontId="6" fillId="0" borderId="14" xfId="3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0" fontId="6" fillId="0" borderId="15" xfId="4" applyFont="1" applyFill="1" applyBorder="1" applyAlignment="1">
      <alignment horizontal="left" vertical="center"/>
    </xf>
    <xf numFmtId="0" fontId="6" fillId="0" borderId="0" xfId="4" applyFont="1" applyFill="1" applyAlignment="1"/>
    <xf numFmtId="0" fontId="6" fillId="0" borderId="14" xfId="4" applyFont="1" applyFill="1" applyBorder="1" applyAlignment="1" applyProtection="1">
      <alignment horizontal="center" vertical="center"/>
      <protection locked="0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center" vertical="center"/>
      <protection locked="0"/>
    </xf>
    <xf numFmtId="0" fontId="6" fillId="0" borderId="15" xfId="4" applyNumberFormat="1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>
      <alignment horizontal="center" vertical="center"/>
    </xf>
    <xf numFmtId="0" fontId="9" fillId="0" borderId="15" xfId="4" applyNumberFormat="1" applyFont="1" applyFill="1" applyBorder="1" applyAlignment="1" applyProtection="1">
      <alignment horizontal="left" vertical="center"/>
      <protection locked="0"/>
    </xf>
    <xf numFmtId="0" fontId="9" fillId="0" borderId="4" xfId="4" applyNumberFormat="1" applyFont="1" applyFill="1" applyBorder="1" applyAlignment="1" applyProtection="1">
      <alignment horizontal="left" vertical="center"/>
      <protection locked="0"/>
    </xf>
    <xf numFmtId="43" fontId="6" fillId="0" borderId="0" xfId="5" applyFont="1" applyFill="1" applyAlignment="1">
      <alignment horizontal="center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15" xfId="3" applyFont="1" applyFill="1" applyBorder="1" applyAlignment="1" applyProtection="1">
      <alignment horizontal="left" vertical="center"/>
      <protection locked="0"/>
    </xf>
    <xf numFmtId="0" fontId="6" fillId="0" borderId="15" xfId="3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43" fontId="6" fillId="0" borderId="5" xfId="5" applyFont="1" applyFill="1" applyBorder="1" applyAlignment="1">
      <alignment horizontal="center" vertical="center"/>
    </xf>
    <xf numFmtId="43" fontId="6" fillId="0" borderId="6" xfId="5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43" fontId="5" fillId="0" borderId="27" xfId="5" applyFont="1" applyFill="1" applyBorder="1" applyAlignment="1">
      <alignment horizontal="center" vertical="center"/>
    </xf>
    <xf numFmtId="43" fontId="5" fillId="0" borderId="30" xfId="5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9" fontId="6" fillId="0" borderId="20" xfId="0" applyNumberFormat="1" applyFont="1" applyFill="1" applyBorder="1" applyAlignment="1">
      <alignment horizontal="center" vertical="center"/>
    </xf>
    <xf numFmtId="43" fontId="5" fillId="0" borderId="20" xfId="5" applyFont="1" applyFill="1" applyBorder="1" applyAlignment="1">
      <alignment horizontal="center" vertical="center"/>
    </xf>
    <xf numFmtId="43" fontId="6" fillId="0" borderId="21" xfId="5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43" fontId="5" fillId="0" borderId="15" xfId="5" applyFont="1" applyFill="1" applyBorder="1" applyAlignment="1" applyProtection="1">
      <alignment horizontal="center" vertical="center"/>
      <protection locked="0"/>
    </xf>
    <xf numFmtId="43" fontId="5" fillId="0" borderId="16" xfId="5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9" fontId="6" fillId="0" borderId="15" xfId="0" applyNumberFormat="1" applyFont="1" applyFill="1" applyBorder="1" applyAlignment="1">
      <alignment horizontal="center" vertical="center"/>
    </xf>
    <xf numFmtId="43" fontId="5" fillId="0" borderId="15" xfId="5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3" fontId="5" fillId="0" borderId="16" xfId="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3" fontId="5" fillId="0" borderId="18" xfId="5" applyFont="1" applyFill="1" applyBorder="1" applyAlignment="1">
      <alignment horizontal="center" vertical="center"/>
    </xf>
    <xf numFmtId="43" fontId="5" fillId="0" borderId="19" xfId="5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1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166" fontId="6" fillId="3" borderId="15" xfId="0" applyNumberFormat="1" applyFont="1" applyFill="1" applyBorder="1" applyAlignment="1" applyProtection="1">
      <alignment horizontal="center" vertical="center"/>
      <protection locked="0"/>
    </xf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166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166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166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4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right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166" fontId="6" fillId="3" borderId="15" xfId="1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166" fontId="6" fillId="2" borderId="15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left" vertical="center" wrapText="1" readingOrder="1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166" fontId="6" fillId="3" borderId="12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64" fontId="6" fillId="2" borderId="15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166" fontId="6" fillId="2" borderId="16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5" borderId="15" xfId="0" applyNumberFormat="1" applyFont="1" applyFill="1" applyBorder="1" applyAlignment="1">
      <alignment horizontal="left" vertical="center" wrapText="1" readingOrder="1"/>
    </xf>
    <xf numFmtId="0" fontId="6" fillId="6" borderId="15" xfId="0" applyNumberFormat="1" applyFont="1" applyFill="1" applyBorder="1" applyAlignment="1" applyProtection="1">
      <alignment horizontal="left" vertical="center" wrapText="1" readingOrder="1"/>
      <protection locked="0"/>
    </xf>
    <xf numFmtId="166" fontId="6" fillId="2" borderId="15" xfId="0" applyNumberFormat="1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2" fontId="6" fillId="2" borderId="15" xfId="0" applyNumberFormat="1" applyFont="1" applyFill="1" applyBorder="1" applyAlignment="1" applyProtection="1">
      <alignment horizontal="center" vertical="center"/>
    </xf>
    <xf numFmtId="166" fontId="6" fillId="2" borderId="16" xfId="0" applyNumberFormat="1" applyFont="1" applyFill="1" applyBorder="1" applyAlignment="1" applyProtection="1">
      <alignment horizontal="center" vertical="center"/>
    </xf>
    <xf numFmtId="2" fontId="6" fillId="2" borderId="16" xfId="0" applyNumberFormat="1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164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5" xfId="0" applyFont="1" applyFill="1" applyBorder="1" applyAlignment="1">
      <alignment vertical="center" wrapText="1"/>
    </xf>
    <xf numFmtId="166" fontId="6" fillId="3" borderId="1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2" fontId="5" fillId="2" borderId="27" xfId="0" applyNumberFormat="1" applyFont="1" applyFill="1" applyBorder="1" applyAlignment="1" applyProtection="1">
      <alignment horizontal="center" vertical="center"/>
      <protection locked="0"/>
    </xf>
    <xf numFmtId="2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 wrapText="1"/>
    </xf>
    <xf numFmtId="9" fontId="6" fillId="2" borderId="20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6" fontId="6" fillId="2" borderId="20" xfId="0" applyNumberFormat="1" applyFont="1" applyFill="1" applyBorder="1" applyAlignment="1">
      <alignment horizontal="center" vertical="center"/>
    </xf>
    <xf numFmtId="166" fontId="5" fillId="2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2" fontId="5" fillId="2" borderId="15" xfId="0" applyNumberFormat="1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2" fontId="5" fillId="2" borderId="16" xfId="0" applyNumberFormat="1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166" fontId="5" fillId="2" borderId="18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6" fontId="6" fillId="2" borderId="1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2" fontId="6" fillId="2" borderId="6" xfId="0" applyNumberFormat="1" applyFont="1" applyFill="1" applyBorder="1" applyAlignment="1">
      <alignment horizontal="center" vertical="center"/>
    </xf>
    <xf numFmtId="167" fontId="6" fillId="2" borderId="15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0" fontId="5" fillId="2" borderId="26" xfId="4" applyFont="1" applyFill="1" applyBorder="1" applyAlignment="1">
      <alignment horizontal="center" vertical="center"/>
    </xf>
    <xf numFmtId="0" fontId="6" fillId="2" borderId="20" xfId="4" applyFont="1" applyFill="1" applyBorder="1" applyAlignment="1">
      <alignment vertical="center" wrapText="1"/>
    </xf>
    <xf numFmtId="9" fontId="6" fillId="2" borderId="20" xfId="4" applyNumberFormat="1" applyFont="1" applyFill="1" applyBorder="1" applyAlignment="1">
      <alignment horizontal="center" vertical="center"/>
    </xf>
    <xf numFmtId="0" fontId="5" fillId="2" borderId="20" xfId="4" applyFont="1" applyFill="1" applyBorder="1" applyAlignment="1">
      <alignment horizontal="center" vertical="center"/>
    </xf>
    <xf numFmtId="2" fontId="5" fillId="2" borderId="20" xfId="4" applyNumberFormat="1" applyFont="1" applyFill="1" applyBorder="1" applyAlignment="1">
      <alignment horizontal="center" vertical="center"/>
    </xf>
    <xf numFmtId="166" fontId="6" fillId="2" borderId="20" xfId="4" applyNumberFormat="1" applyFont="1" applyFill="1" applyBorder="1" applyAlignment="1">
      <alignment horizontal="center" vertical="center"/>
    </xf>
    <xf numFmtId="166" fontId="5" fillId="2" borderId="20" xfId="4" applyNumberFormat="1" applyFont="1" applyFill="1" applyBorder="1" applyAlignment="1">
      <alignment horizontal="center" vertical="center"/>
    </xf>
    <xf numFmtId="2" fontId="6" fillId="2" borderId="21" xfId="4" applyNumberFormat="1" applyFont="1" applyFill="1" applyBorder="1" applyAlignment="1">
      <alignment horizontal="center" vertical="center"/>
    </xf>
    <xf numFmtId="0" fontId="6" fillId="2" borderId="0" xfId="4" applyFont="1" applyFill="1" applyAlignment="1">
      <alignment vertical="center"/>
    </xf>
    <xf numFmtId="0" fontId="5" fillId="2" borderId="14" xfId="4" applyFont="1" applyFill="1" applyBorder="1" applyAlignment="1">
      <alignment horizontal="center" vertical="center"/>
    </xf>
    <xf numFmtId="0" fontId="5" fillId="2" borderId="15" xfId="4" applyFont="1" applyFill="1" applyBorder="1" applyAlignment="1">
      <alignment vertical="center" wrapText="1"/>
    </xf>
    <xf numFmtId="0" fontId="5" fillId="2" borderId="15" xfId="4" applyFont="1" applyFill="1" applyBorder="1" applyAlignment="1">
      <alignment horizontal="center" vertical="center"/>
    </xf>
    <xf numFmtId="2" fontId="5" fillId="2" borderId="15" xfId="4" applyNumberFormat="1" applyFont="1" applyFill="1" applyBorder="1" applyAlignment="1">
      <alignment horizontal="center" vertical="center"/>
    </xf>
    <xf numFmtId="166" fontId="5" fillId="2" borderId="15" xfId="4" applyNumberFormat="1" applyFont="1" applyFill="1" applyBorder="1" applyAlignment="1">
      <alignment horizontal="center" vertical="center"/>
    </xf>
    <xf numFmtId="2" fontId="5" fillId="2" borderId="16" xfId="4" applyNumberFormat="1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vertical="center" wrapText="1"/>
    </xf>
    <xf numFmtId="9" fontId="6" fillId="2" borderId="15" xfId="4" applyNumberFormat="1" applyFont="1" applyFill="1" applyBorder="1" applyAlignment="1">
      <alignment horizontal="center" vertical="center"/>
    </xf>
    <xf numFmtId="2" fontId="6" fillId="2" borderId="16" xfId="4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</cellXfs>
  <cellStyles count="6">
    <cellStyle name="Comma" xfId="5" builtinId="3"/>
    <cellStyle name="Comma 2" xfId="1"/>
    <cellStyle name="Normal" xfId="0" builtinId="0"/>
    <cellStyle name="Normal 2" xfId="4"/>
    <cellStyle name="Обычный_Лист1" xfId="2"/>
    <cellStyle name="Обычный_დემონტაჟი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workbookViewId="0"/>
  </sheetViews>
  <sheetFormatPr defaultRowHeight="15" x14ac:dyDescent="0.25"/>
  <cols>
    <col min="1" max="1" width="9.140625" style="290"/>
    <col min="2" max="2" width="3.7109375" style="290" customWidth="1"/>
    <col min="3" max="3" width="55.7109375" style="290" customWidth="1"/>
    <col min="4" max="5" width="25.7109375" style="290" customWidth="1"/>
    <col min="6" max="16384" width="9.140625" style="290"/>
  </cols>
  <sheetData>
    <row r="2" spans="2:5" ht="30" customHeight="1" x14ac:dyDescent="0.25">
      <c r="B2" s="291" t="s">
        <v>352</v>
      </c>
      <c r="C2" s="292" t="s">
        <v>349</v>
      </c>
      <c r="D2" s="292" t="s">
        <v>350</v>
      </c>
      <c r="E2" s="292" t="s">
        <v>351</v>
      </c>
    </row>
    <row r="3" spans="2:5" ht="30" x14ac:dyDescent="0.25">
      <c r="B3" s="293">
        <v>1</v>
      </c>
      <c r="C3" s="295" t="s">
        <v>353</v>
      </c>
      <c r="D3" s="294"/>
      <c r="E3" s="294"/>
    </row>
    <row r="4" spans="2:5" ht="30" x14ac:dyDescent="0.25">
      <c r="B4" s="293">
        <v>2</v>
      </c>
      <c r="C4" s="295" t="s">
        <v>353</v>
      </c>
      <c r="D4" s="294"/>
      <c r="E4" s="294"/>
    </row>
    <row r="5" spans="2:5" ht="30" x14ac:dyDescent="0.25">
      <c r="B5" s="293">
        <v>3</v>
      </c>
      <c r="C5" s="295" t="s">
        <v>353</v>
      </c>
      <c r="D5" s="294"/>
      <c r="E5" s="294"/>
    </row>
    <row r="6" spans="2:5" ht="30" x14ac:dyDescent="0.25">
      <c r="B6" s="293">
        <v>4</v>
      </c>
      <c r="C6" s="295" t="s">
        <v>353</v>
      </c>
      <c r="D6" s="294"/>
      <c r="E6" s="29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J236"/>
  <sheetViews>
    <sheetView showGridLines="0" zoomScale="80" zoomScaleNormal="80" workbookViewId="0">
      <pane xSplit="2" ySplit="7" topLeftCell="C215" activePane="bottomRight" state="frozen"/>
      <selection activeCell="F227" sqref="F227"/>
      <selection pane="topRight" activeCell="F227" sqref="F227"/>
      <selection pane="bottomLeft" activeCell="F227" sqref="F227"/>
      <selection pane="bottomRight"/>
    </sheetView>
  </sheetViews>
  <sheetFormatPr defaultRowHeight="12.75" x14ac:dyDescent="0.25"/>
  <cols>
    <col min="1" max="1" width="4.7109375" style="3" customWidth="1"/>
    <col min="2" max="2" width="61.28515625" style="3" customWidth="1"/>
    <col min="3" max="3" width="8.5703125" style="3" customWidth="1"/>
    <col min="4" max="4" width="12.5703125" style="3" bestFit="1" customWidth="1"/>
    <col min="5" max="5" width="11.28515625" style="3" customWidth="1"/>
    <col min="6" max="6" width="13.5703125" style="3" bestFit="1" customWidth="1"/>
    <col min="7" max="7" width="10.42578125" style="3" customWidth="1"/>
    <col min="8" max="8" width="12.140625" style="3" bestFit="1" customWidth="1"/>
    <col min="9" max="9" width="10.28515625" style="3" customWidth="1"/>
    <col min="10" max="10" width="10.140625" style="3" bestFit="1" customWidth="1"/>
    <col min="11" max="11" width="14.85546875" style="3" customWidth="1"/>
    <col min="12" max="12" width="31.42578125" style="3" bestFit="1" customWidth="1"/>
    <col min="13" max="16384" width="9.140625" style="3"/>
  </cols>
  <sheetData>
    <row r="1" spans="1:12" x14ac:dyDescent="0.25">
      <c r="A1" s="1" t="s">
        <v>353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5">
      <c r="A2" s="1" t="s">
        <v>305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3.5" thickBo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>
        <f>SUBTOTAL(109,K8:K225)</f>
        <v>0</v>
      </c>
      <c r="L3" s="5"/>
    </row>
    <row r="4" spans="1:12" ht="13.5" thickBot="1" x14ac:dyDescent="0.3">
      <c r="A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5.75" customHeight="1" thickBot="1" x14ac:dyDescent="0.3">
      <c r="A5" s="297" t="s">
        <v>2</v>
      </c>
      <c r="B5" s="296" t="s">
        <v>3</v>
      </c>
      <c r="C5" s="296" t="s">
        <v>4</v>
      </c>
      <c r="D5" s="296" t="s">
        <v>5</v>
      </c>
      <c r="E5" s="300" t="s">
        <v>6</v>
      </c>
      <c r="F5" s="300"/>
      <c r="G5" s="300" t="s">
        <v>7</v>
      </c>
      <c r="H5" s="300"/>
      <c r="I5" s="296" t="s">
        <v>8</v>
      </c>
      <c r="J5" s="296"/>
      <c r="K5" s="9" t="s">
        <v>9</v>
      </c>
      <c r="L5" s="10"/>
    </row>
    <row r="6" spans="1:12" ht="39.75" customHeight="1" thickBot="1" x14ac:dyDescent="0.3">
      <c r="A6" s="298"/>
      <c r="B6" s="299"/>
      <c r="C6" s="299"/>
      <c r="D6" s="299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12</v>
      </c>
      <c r="K6" s="13" t="s">
        <v>13</v>
      </c>
      <c r="L6" s="14"/>
    </row>
    <row r="7" spans="1:12" ht="13.5" thickBot="1" x14ac:dyDescent="0.3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</row>
    <row r="8" spans="1:12" x14ac:dyDescent="0.25">
      <c r="A8" s="17">
        <v>1</v>
      </c>
      <c r="B8" s="18" t="s">
        <v>177</v>
      </c>
      <c r="C8" s="19" t="s">
        <v>39</v>
      </c>
      <c r="D8" s="20">
        <v>19.8</v>
      </c>
      <c r="E8" s="21"/>
      <c r="F8" s="21"/>
      <c r="G8" s="21"/>
      <c r="H8" s="21"/>
      <c r="I8" s="21"/>
      <c r="J8" s="21"/>
      <c r="K8" s="22"/>
      <c r="L8" s="23" t="s">
        <v>304</v>
      </c>
    </row>
    <row r="9" spans="1:12" x14ac:dyDescent="0.25">
      <c r="A9" s="17"/>
      <c r="B9" s="24" t="s">
        <v>14</v>
      </c>
      <c r="C9" s="19" t="s">
        <v>15</v>
      </c>
      <c r="D9" s="21">
        <v>0.53459999999999996</v>
      </c>
      <c r="E9" s="21"/>
      <c r="F9" s="21"/>
      <c r="G9" s="21"/>
      <c r="H9" s="21"/>
      <c r="I9" s="21"/>
      <c r="J9" s="21"/>
      <c r="K9" s="22"/>
      <c r="L9" s="23" t="s">
        <v>304</v>
      </c>
    </row>
    <row r="10" spans="1:12" x14ac:dyDescent="0.25">
      <c r="A10" s="17"/>
      <c r="B10" s="24" t="s">
        <v>178</v>
      </c>
      <c r="C10" s="19" t="s">
        <v>16</v>
      </c>
      <c r="D10" s="21">
        <v>1.1979</v>
      </c>
      <c r="E10" s="21"/>
      <c r="F10" s="21"/>
      <c r="G10" s="21"/>
      <c r="H10" s="21"/>
      <c r="I10" s="25"/>
      <c r="J10" s="21"/>
      <c r="K10" s="22"/>
      <c r="L10" s="23" t="s">
        <v>304</v>
      </c>
    </row>
    <row r="11" spans="1:12" x14ac:dyDescent="0.25">
      <c r="A11" s="17"/>
      <c r="B11" s="24" t="s">
        <v>18</v>
      </c>
      <c r="C11" s="19" t="s">
        <v>19</v>
      </c>
      <c r="D11" s="21">
        <v>4.3758000000000005E-2</v>
      </c>
      <c r="E11" s="21"/>
      <c r="F11" s="21"/>
      <c r="G11" s="21"/>
      <c r="H11" s="21"/>
      <c r="I11" s="21"/>
      <c r="J11" s="21"/>
      <c r="K11" s="22"/>
      <c r="L11" s="23" t="s">
        <v>304</v>
      </c>
    </row>
    <row r="12" spans="1:12" x14ac:dyDescent="0.25">
      <c r="A12" s="17"/>
      <c r="B12" s="24" t="s">
        <v>118</v>
      </c>
      <c r="C12" s="19" t="s">
        <v>39</v>
      </c>
      <c r="D12" s="21">
        <v>1.188E-3</v>
      </c>
      <c r="E12" s="21"/>
      <c r="F12" s="21"/>
      <c r="G12" s="21"/>
      <c r="H12" s="21"/>
      <c r="I12" s="21"/>
      <c r="J12" s="21"/>
      <c r="K12" s="22"/>
      <c r="L12" s="23" t="s">
        <v>302</v>
      </c>
    </row>
    <row r="13" spans="1:12" x14ac:dyDescent="0.25">
      <c r="A13" s="17">
        <v>2</v>
      </c>
      <c r="B13" s="18" t="s">
        <v>179</v>
      </c>
      <c r="C13" s="19" t="s">
        <v>39</v>
      </c>
      <c r="D13" s="20">
        <v>2.2000000000000002</v>
      </c>
      <c r="E13" s="21"/>
      <c r="F13" s="21"/>
      <c r="G13" s="21"/>
      <c r="H13" s="21"/>
      <c r="I13" s="21"/>
      <c r="J13" s="21"/>
      <c r="K13" s="22"/>
      <c r="L13" s="23"/>
    </row>
    <row r="14" spans="1:12" x14ac:dyDescent="0.25">
      <c r="A14" s="17"/>
      <c r="B14" s="24" t="s">
        <v>14</v>
      </c>
      <c r="C14" s="19" t="s">
        <v>15</v>
      </c>
      <c r="D14" s="21">
        <v>11.007700000000003</v>
      </c>
      <c r="E14" s="21"/>
      <c r="F14" s="21"/>
      <c r="G14" s="21"/>
      <c r="H14" s="21"/>
      <c r="I14" s="21"/>
      <c r="J14" s="21"/>
      <c r="K14" s="22"/>
      <c r="L14" s="23" t="s">
        <v>304</v>
      </c>
    </row>
    <row r="15" spans="1:12" x14ac:dyDescent="0.25">
      <c r="A15" s="17">
        <v>3</v>
      </c>
      <c r="B15" s="18" t="s">
        <v>180</v>
      </c>
      <c r="C15" s="19" t="s">
        <v>17</v>
      </c>
      <c r="D15" s="20">
        <v>44</v>
      </c>
      <c r="E15" s="21"/>
      <c r="F15" s="21"/>
      <c r="G15" s="21"/>
      <c r="H15" s="21"/>
      <c r="I15" s="21"/>
      <c r="J15" s="21"/>
      <c r="K15" s="22"/>
      <c r="L15" s="23"/>
    </row>
    <row r="16" spans="1:12" x14ac:dyDescent="0.25">
      <c r="A16" s="26"/>
      <c r="B16" s="24" t="s">
        <v>90</v>
      </c>
      <c r="C16" s="19" t="s">
        <v>17</v>
      </c>
      <c r="D16" s="21">
        <v>44</v>
      </c>
      <c r="E16" s="21"/>
      <c r="F16" s="21"/>
      <c r="G16" s="21"/>
      <c r="H16" s="21"/>
      <c r="I16" s="27"/>
      <c r="J16" s="21"/>
      <c r="K16" s="22"/>
      <c r="L16" s="23" t="s">
        <v>304</v>
      </c>
    </row>
    <row r="17" spans="1:12" ht="15" x14ac:dyDescent="0.25">
      <c r="A17" s="17">
        <v>4</v>
      </c>
      <c r="B17" s="18" t="s">
        <v>154</v>
      </c>
      <c r="C17" s="19" t="s">
        <v>317</v>
      </c>
      <c r="D17" s="20">
        <v>17</v>
      </c>
      <c r="E17" s="21"/>
      <c r="F17" s="21"/>
      <c r="G17" s="21"/>
      <c r="H17" s="21"/>
      <c r="I17" s="21"/>
      <c r="J17" s="21"/>
      <c r="K17" s="28"/>
      <c r="L17" s="23"/>
    </row>
    <row r="18" spans="1:12" x14ac:dyDescent="0.25">
      <c r="A18" s="17"/>
      <c r="B18" s="24" t="s">
        <v>14</v>
      </c>
      <c r="C18" s="19" t="s">
        <v>15</v>
      </c>
      <c r="D18" s="21">
        <v>53.72</v>
      </c>
      <c r="E18" s="21"/>
      <c r="F18" s="21"/>
      <c r="G18" s="21"/>
      <c r="H18" s="21"/>
      <c r="I18" s="21"/>
      <c r="J18" s="21"/>
      <c r="K18" s="28"/>
      <c r="L18" s="23" t="s">
        <v>304</v>
      </c>
    </row>
    <row r="19" spans="1:12" x14ac:dyDescent="0.25">
      <c r="A19" s="17"/>
      <c r="B19" s="19" t="s">
        <v>21</v>
      </c>
      <c r="C19" s="19"/>
      <c r="D19" s="21"/>
      <c r="E19" s="21"/>
      <c r="F19" s="21"/>
      <c r="G19" s="21"/>
      <c r="H19" s="21"/>
      <c r="I19" s="21"/>
      <c r="J19" s="21"/>
      <c r="K19" s="28"/>
      <c r="L19" s="23"/>
    </row>
    <row r="20" spans="1:12" ht="15" x14ac:dyDescent="0.25">
      <c r="A20" s="17"/>
      <c r="B20" s="24" t="s">
        <v>84</v>
      </c>
      <c r="C20" s="19" t="s">
        <v>317</v>
      </c>
      <c r="D20" s="21">
        <v>21.25</v>
      </c>
      <c r="E20" s="21"/>
      <c r="F20" s="21"/>
      <c r="G20" s="21"/>
      <c r="H20" s="21"/>
      <c r="I20" s="21"/>
      <c r="J20" s="21"/>
      <c r="K20" s="28"/>
      <c r="L20" s="23" t="s">
        <v>302</v>
      </c>
    </row>
    <row r="21" spans="1:12" x14ac:dyDescent="0.25">
      <c r="A21" s="17"/>
      <c r="B21" s="24" t="s">
        <v>23</v>
      </c>
      <c r="C21" s="19" t="s">
        <v>19</v>
      </c>
      <c r="D21" s="21">
        <v>0.17</v>
      </c>
      <c r="E21" s="21"/>
      <c r="F21" s="21"/>
      <c r="G21" s="21"/>
      <c r="H21" s="21"/>
      <c r="I21" s="21"/>
      <c r="J21" s="21"/>
      <c r="K21" s="28"/>
      <c r="L21" s="23" t="s">
        <v>302</v>
      </c>
    </row>
    <row r="22" spans="1:12" ht="15" x14ac:dyDescent="0.25">
      <c r="A22" s="17">
        <v>5</v>
      </c>
      <c r="B22" s="29" t="s">
        <v>181</v>
      </c>
      <c r="C22" s="19" t="s">
        <v>317</v>
      </c>
      <c r="D22" s="20">
        <v>0.5</v>
      </c>
      <c r="E22" s="21"/>
      <c r="F22" s="21"/>
      <c r="G22" s="21"/>
      <c r="H22" s="21"/>
      <c r="I22" s="21"/>
      <c r="J22" s="21"/>
      <c r="K22" s="28"/>
      <c r="L22" s="23"/>
    </row>
    <row r="23" spans="1:12" x14ac:dyDescent="0.25">
      <c r="A23" s="17"/>
      <c r="B23" s="24" t="s">
        <v>22</v>
      </c>
      <c r="C23" s="19" t="s">
        <v>15</v>
      </c>
      <c r="D23" s="21">
        <v>0.68500000000000005</v>
      </c>
      <c r="E23" s="21"/>
      <c r="F23" s="21"/>
      <c r="G23" s="21"/>
      <c r="H23" s="21"/>
      <c r="I23" s="21"/>
      <c r="J23" s="21"/>
      <c r="K23" s="28"/>
      <c r="L23" s="23" t="s">
        <v>304</v>
      </c>
    </row>
    <row r="24" spans="1:12" x14ac:dyDescent="0.25">
      <c r="A24" s="17"/>
      <c r="B24" s="24" t="s">
        <v>27</v>
      </c>
      <c r="C24" s="19" t="s">
        <v>19</v>
      </c>
      <c r="D24" s="21">
        <v>0.14150000000000001</v>
      </c>
      <c r="E24" s="21"/>
      <c r="F24" s="21"/>
      <c r="G24" s="21"/>
      <c r="H24" s="21"/>
      <c r="I24" s="21"/>
      <c r="J24" s="21"/>
      <c r="K24" s="28"/>
      <c r="L24" s="23" t="s">
        <v>304</v>
      </c>
    </row>
    <row r="25" spans="1:12" x14ac:dyDescent="0.25">
      <c r="A25" s="17"/>
      <c r="B25" s="19" t="s">
        <v>21</v>
      </c>
      <c r="C25" s="19"/>
      <c r="D25" s="21"/>
      <c r="E25" s="21"/>
      <c r="F25" s="21"/>
      <c r="G25" s="21"/>
      <c r="H25" s="21"/>
      <c r="I25" s="21"/>
      <c r="J25" s="21"/>
      <c r="K25" s="28"/>
      <c r="L25" s="23"/>
    </row>
    <row r="26" spans="1:12" x14ac:dyDescent="0.25">
      <c r="A26" s="17"/>
      <c r="B26" s="24" t="s">
        <v>182</v>
      </c>
      <c r="C26" s="19" t="s">
        <v>39</v>
      </c>
      <c r="D26" s="21">
        <v>0.51</v>
      </c>
      <c r="E26" s="21"/>
      <c r="F26" s="21"/>
      <c r="G26" s="21"/>
      <c r="H26" s="21"/>
      <c r="I26" s="21"/>
      <c r="J26" s="21"/>
      <c r="K26" s="28"/>
      <c r="L26" s="23" t="s">
        <v>302</v>
      </c>
    </row>
    <row r="27" spans="1:12" x14ac:dyDescent="0.25">
      <c r="A27" s="17"/>
      <c r="B27" s="24" t="s">
        <v>23</v>
      </c>
      <c r="C27" s="19" t="s">
        <v>19</v>
      </c>
      <c r="D27" s="21">
        <v>0.31</v>
      </c>
      <c r="E27" s="21"/>
      <c r="F27" s="21"/>
      <c r="G27" s="21"/>
      <c r="H27" s="21"/>
      <c r="I27" s="21"/>
      <c r="J27" s="21"/>
      <c r="K27" s="28"/>
      <c r="L27" s="23" t="s">
        <v>302</v>
      </c>
    </row>
    <row r="28" spans="1:12" ht="15" x14ac:dyDescent="0.25">
      <c r="A28" s="17">
        <v>6</v>
      </c>
      <c r="B28" s="18" t="s">
        <v>318</v>
      </c>
      <c r="C28" s="19" t="s">
        <v>317</v>
      </c>
      <c r="D28" s="20">
        <v>2.4</v>
      </c>
      <c r="E28" s="21"/>
      <c r="F28" s="21"/>
      <c r="G28" s="21"/>
      <c r="H28" s="21"/>
      <c r="I28" s="21"/>
      <c r="J28" s="21"/>
      <c r="K28" s="28"/>
      <c r="L28" s="23"/>
    </row>
    <row r="29" spans="1:12" x14ac:dyDescent="0.25">
      <c r="A29" s="17"/>
      <c r="B29" s="24" t="s">
        <v>14</v>
      </c>
      <c r="C29" s="19" t="s">
        <v>15</v>
      </c>
      <c r="D29" s="21">
        <v>10.799999999999999</v>
      </c>
      <c r="E29" s="21"/>
      <c r="F29" s="21"/>
      <c r="G29" s="21"/>
      <c r="H29" s="21"/>
      <c r="I29" s="21"/>
      <c r="J29" s="21"/>
      <c r="K29" s="28"/>
      <c r="L29" s="23" t="s">
        <v>304</v>
      </c>
    </row>
    <row r="30" spans="1:12" x14ac:dyDescent="0.25">
      <c r="A30" s="17"/>
      <c r="B30" s="24" t="s">
        <v>27</v>
      </c>
      <c r="C30" s="19" t="s">
        <v>46</v>
      </c>
      <c r="D30" s="21">
        <v>0.88800000000000001</v>
      </c>
      <c r="E30" s="21"/>
      <c r="F30" s="21"/>
      <c r="G30" s="21"/>
      <c r="H30" s="21"/>
      <c r="I30" s="21"/>
      <c r="J30" s="21"/>
      <c r="K30" s="28"/>
      <c r="L30" s="23" t="s">
        <v>304</v>
      </c>
    </row>
    <row r="31" spans="1:12" ht="15" x14ac:dyDescent="0.25">
      <c r="A31" s="17"/>
      <c r="B31" s="24" t="s">
        <v>31</v>
      </c>
      <c r="C31" s="19" t="s">
        <v>317</v>
      </c>
      <c r="D31" s="21">
        <v>2.448</v>
      </c>
      <c r="E31" s="21"/>
      <c r="F31" s="21"/>
      <c r="G31" s="21"/>
      <c r="H31" s="21"/>
      <c r="I31" s="21"/>
      <c r="J31" s="21"/>
      <c r="K31" s="28"/>
      <c r="L31" s="23" t="s">
        <v>302</v>
      </c>
    </row>
    <row r="32" spans="1:12" x14ac:dyDescent="0.25">
      <c r="A32" s="17"/>
      <c r="B32" s="24" t="s">
        <v>155</v>
      </c>
      <c r="C32" s="19" t="s">
        <v>17</v>
      </c>
      <c r="D32" s="21">
        <v>0.158</v>
      </c>
      <c r="E32" s="25"/>
      <c r="F32" s="21"/>
      <c r="G32" s="21"/>
      <c r="H32" s="21"/>
      <c r="I32" s="21"/>
      <c r="J32" s="21"/>
      <c r="K32" s="28"/>
      <c r="L32" s="23" t="s">
        <v>302</v>
      </c>
    </row>
    <row r="33" spans="1:12" x14ac:dyDescent="0.25">
      <c r="A33" s="17"/>
      <c r="B33" s="24" t="s">
        <v>156</v>
      </c>
      <c r="C33" s="19" t="s">
        <v>17</v>
      </c>
      <c r="D33" s="21">
        <v>8.5000000000000006E-2</v>
      </c>
      <c r="E33" s="25"/>
      <c r="F33" s="21"/>
      <c r="G33" s="21"/>
      <c r="H33" s="21"/>
      <c r="I33" s="21"/>
      <c r="J33" s="21"/>
      <c r="K33" s="28"/>
      <c r="L33" s="23" t="s">
        <v>302</v>
      </c>
    </row>
    <row r="34" spans="1:12" x14ac:dyDescent="0.25">
      <c r="A34" s="17"/>
      <c r="B34" s="24" t="s">
        <v>48</v>
      </c>
      <c r="C34" s="19" t="s">
        <v>49</v>
      </c>
      <c r="D34" s="21">
        <v>3.8639999999999999</v>
      </c>
      <c r="E34" s="21"/>
      <c r="F34" s="21"/>
      <c r="G34" s="21"/>
      <c r="H34" s="21"/>
      <c r="I34" s="21"/>
      <c r="J34" s="21"/>
      <c r="K34" s="28"/>
      <c r="L34" s="23" t="s">
        <v>302</v>
      </c>
    </row>
    <row r="35" spans="1:12" x14ac:dyDescent="0.25">
      <c r="A35" s="17"/>
      <c r="B35" s="24" t="s">
        <v>50</v>
      </c>
      <c r="C35" s="19" t="s">
        <v>39</v>
      </c>
      <c r="D35" s="21">
        <v>4.1279999999999997E-2</v>
      </c>
      <c r="E35" s="21"/>
      <c r="F35" s="21"/>
      <c r="G35" s="21"/>
      <c r="H35" s="21"/>
      <c r="I35" s="21"/>
      <c r="J35" s="21"/>
      <c r="K35" s="28"/>
      <c r="L35" s="23" t="s">
        <v>302</v>
      </c>
    </row>
    <row r="36" spans="1:12" x14ac:dyDescent="0.25">
      <c r="A36" s="17"/>
      <c r="B36" s="24" t="s">
        <v>23</v>
      </c>
      <c r="C36" s="19" t="s">
        <v>19</v>
      </c>
      <c r="D36" s="21">
        <v>0.67200000000000004</v>
      </c>
      <c r="E36" s="21"/>
      <c r="F36" s="21"/>
      <c r="G36" s="21"/>
      <c r="H36" s="21"/>
      <c r="I36" s="21"/>
      <c r="J36" s="21"/>
      <c r="K36" s="28"/>
      <c r="L36" s="23" t="s">
        <v>302</v>
      </c>
    </row>
    <row r="37" spans="1:12" ht="15" x14ac:dyDescent="0.25">
      <c r="A37" s="17">
        <v>7</v>
      </c>
      <c r="B37" s="18" t="s">
        <v>184</v>
      </c>
      <c r="C37" s="19" t="s">
        <v>317</v>
      </c>
      <c r="D37" s="20">
        <v>2.1</v>
      </c>
      <c r="E37" s="21"/>
      <c r="F37" s="21"/>
      <c r="G37" s="21"/>
      <c r="H37" s="21"/>
      <c r="I37" s="21"/>
      <c r="J37" s="21"/>
      <c r="K37" s="28"/>
      <c r="L37" s="23"/>
    </row>
    <row r="38" spans="1:12" x14ac:dyDescent="0.25">
      <c r="A38" s="17"/>
      <c r="B38" s="24" t="s">
        <v>14</v>
      </c>
      <c r="C38" s="19" t="s">
        <v>15</v>
      </c>
      <c r="D38" s="21">
        <v>23.31</v>
      </c>
      <c r="E38" s="21"/>
      <c r="F38" s="21"/>
      <c r="G38" s="21"/>
      <c r="H38" s="21"/>
      <c r="I38" s="21"/>
      <c r="J38" s="21"/>
      <c r="K38" s="28"/>
      <c r="L38" s="23" t="s">
        <v>304</v>
      </c>
    </row>
    <row r="39" spans="1:12" x14ac:dyDescent="0.25">
      <c r="A39" s="17"/>
      <c r="B39" s="24" t="s">
        <v>27</v>
      </c>
      <c r="C39" s="19" t="s">
        <v>19</v>
      </c>
      <c r="D39" s="21">
        <v>2.016</v>
      </c>
      <c r="E39" s="21"/>
      <c r="F39" s="21"/>
      <c r="G39" s="21"/>
      <c r="H39" s="21"/>
      <c r="I39" s="21"/>
      <c r="J39" s="21"/>
      <c r="K39" s="28"/>
      <c r="L39" s="23" t="s">
        <v>304</v>
      </c>
    </row>
    <row r="40" spans="1:12" x14ac:dyDescent="0.25">
      <c r="A40" s="17"/>
      <c r="B40" s="19" t="s">
        <v>21</v>
      </c>
      <c r="C40" s="19"/>
      <c r="D40" s="21"/>
      <c r="E40" s="21"/>
      <c r="F40" s="21"/>
      <c r="G40" s="21"/>
      <c r="H40" s="21"/>
      <c r="I40" s="21"/>
      <c r="J40" s="21"/>
      <c r="K40" s="28"/>
      <c r="L40" s="23"/>
    </row>
    <row r="41" spans="1:12" ht="15" x14ac:dyDescent="0.25">
      <c r="A41" s="17"/>
      <c r="B41" s="24" t="s">
        <v>31</v>
      </c>
      <c r="C41" s="19" t="s">
        <v>317</v>
      </c>
      <c r="D41" s="21">
        <v>2.1315</v>
      </c>
      <c r="E41" s="21"/>
      <c r="F41" s="21"/>
      <c r="G41" s="21"/>
      <c r="H41" s="21"/>
      <c r="I41" s="21"/>
      <c r="J41" s="21"/>
      <c r="K41" s="28"/>
      <c r="L41" s="23" t="s">
        <v>302</v>
      </c>
    </row>
    <row r="42" spans="1:12" x14ac:dyDescent="0.25">
      <c r="A42" s="17"/>
      <c r="B42" s="24" t="s">
        <v>157</v>
      </c>
      <c r="C42" s="19" t="s">
        <v>17</v>
      </c>
      <c r="D42" s="21">
        <v>0.114</v>
      </c>
      <c r="E42" s="25"/>
      <c r="F42" s="21"/>
      <c r="G42" s="21"/>
      <c r="H42" s="21"/>
      <c r="I42" s="21"/>
      <c r="J42" s="21"/>
      <c r="K42" s="28"/>
      <c r="L42" s="23" t="s">
        <v>302</v>
      </c>
    </row>
    <row r="43" spans="1:12" x14ac:dyDescent="0.25">
      <c r="A43" s="17"/>
      <c r="B43" s="24" t="s">
        <v>158</v>
      </c>
      <c r="C43" s="19" t="s">
        <v>17</v>
      </c>
      <c r="D43" s="21">
        <v>4.9000000000000002E-2</v>
      </c>
      <c r="E43" s="25"/>
      <c r="F43" s="21"/>
      <c r="G43" s="21"/>
      <c r="H43" s="21"/>
      <c r="I43" s="21"/>
      <c r="J43" s="21"/>
      <c r="K43" s="28"/>
      <c r="L43" s="23" t="s">
        <v>302</v>
      </c>
    </row>
    <row r="44" spans="1:12" ht="15" x14ac:dyDescent="0.25">
      <c r="A44" s="17"/>
      <c r="B44" s="24" t="s">
        <v>48</v>
      </c>
      <c r="C44" s="19" t="s">
        <v>319</v>
      </c>
      <c r="D44" s="21">
        <v>4.3049999999999997</v>
      </c>
      <c r="E44" s="21"/>
      <c r="F44" s="21"/>
      <c r="G44" s="21"/>
      <c r="H44" s="21"/>
      <c r="I44" s="21"/>
      <c r="J44" s="21"/>
      <c r="K44" s="28"/>
      <c r="L44" s="23" t="s">
        <v>302</v>
      </c>
    </row>
    <row r="45" spans="1:12" ht="15" x14ac:dyDescent="0.25">
      <c r="A45" s="17"/>
      <c r="B45" s="24" t="s">
        <v>183</v>
      </c>
      <c r="C45" s="19" t="s">
        <v>317</v>
      </c>
      <c r="D45" s="21">
        <v>6.3E-3</v>
      </c>
      <c r="E45" s="21"/>
      <c r="F45" s="21"/>
      <c r="G45" s="21"/>
      <c r="H45" s="21"/>
      <c r="I45" s="21"/>
      <c r="J45" s="21"/>
      <c r="K45" s="28"/>
      <c r="L45" s="23" t="s">
        <v>302</v>
      </c>
    </row>
    <row r="46" spans="1:12" ht="15" x14ac:dyDescent="0.25">
      <c r="A46" s="17"/>
      <c r="B46" s="24" t="s">
        <v>159</v>
      </c>
      <c r="C46" s="19" t="s">
        <v>317</v>
      </c>
      <c r="D46" s="21">
        <v>5.8380000000000001E-2</v>
      </c>
      <c r="E46" s="21"/>
      <c r="F46" s="21"/>
      <c r="G46" s="21"/>
      <c r="H46" s="21"/>
      <c r="I46" s="21"/>
      <c r="J46" s="21"/>
      <c r="K46" s="28"/>
      <c r="L46" s="23" t="s">
        <v>302</v>
      </c>
    </row>
    <row r="47" spans="1:12" x14ac:dyDescent="0.25">
      <c r="A47" s="17"/>
      <c r="B47" s="24" t="s">
        <v>85</v>
      </c>
      <c r="C47" s="19" t="s">
        <v>30</v>
      </c>
      <c r="D47" s="21">
        <v>3.5700000000000003E-3</v>
      </c>
      <c r="E47" s="21"/>
      <c r="F47" s="21"/>
      <c r="G47" s="21"/>
      <c r="H47" s="21"/>
      <c r="I47" s="21"/>
      <c r="J47" s="21"/>
      <c r="K47" s="28"/>
      <c r="L47" s="23" t="s">
        <v>302</v>
      </c>
    </row>
    <row r="48" spans="1:12" x14ac:dyDescent="0.25">
      <c r="A48" s="17"/>
      <c r="B48" s="24" t="s">
        <v>23</v>
      </c>
      <c r="C48" s="19" t="s">
        <v>19</v>
      </c>
      <c r="D48" s="21">
        <v>1.8900000000000001</v>
      </c>
      <c r="E48" s="21"/>
      <c r="F48" s="21"/>
      <c r="G48" s="21"/>
      <c r="H48" s="21"/>
      <c r="I48" s="21"/>
      <c r="J48" s="21"/>
      <c r="K48" s="28"/>
      <c r="L48" s="23" t="s">
        <v>302</v>
      </c>
    </row>
    <row r="49" spans="1:12" ht="15" x14ac:dyDescent="0.25">
      <c r="A49" s="17">
        <v>8</v>
      </c>
      <c r="B49" s="18" t="s">
        <v>198</v>
      </c>
      <c r="C49" s="19" t="s">
        <v>317</v>
      </c>
      <c r="D49" s="20">
        <v>3.6</v>
      </c>
      <c r="E49" s="21"/>
      <c r="F49" s="21"/>
      <c r="G49" s="21"/>
      <c r="H49" s="21"/>
      <c r="I49" s="21"/>
      <c r="J49" s="21"/>
      <c r="K49" s="28"/>
      <c r="L49" s="23"/>
    </row>
    <row r="50" spans="1:12" x14ac:dyDescent="0.25">
      <c r="A50" s="17"/>
      <c r="B50" s="24" t="s">
        <v>14</v>
      </c>
      <c r="C50" s="19" t="s">
        <v>15</v>
      </c>
      <c r="D50" s="21">
        <v>30.240000000000002</v>
      </c>
      <c r="E50" s="21"/>
      <c r="F50" s="21"/>
      <c r="G50" s="21"/>
      <c r="H50" s="21"/>
      <c r="I50" s="21"/>
      <c r="J50" s="21"/>
      <c r="K50" s="28"/>
      <c r="L50" s="23" t="s">
        <v>304</v>
      </c>
    </row>
    <row r="51" spans="1:12" x14ac:dyDescent="0.25">
      <c r="A51" s="17"/>
      <c r="B51" s="24" t="s">
        <v>27</v>
      </c>
      <c r="C51" s="19" t="s">
        <v>19</v>
      </c>
      <c r="D51" s="21">
        <v>2.9160000000000004</v>
      </c>
      <c r="E51" s="21"/>
      <c r="F51" s="21"/>
      <c r="G51" s="21"/>
      <c r="H51" s="21"/>
      <c r="I51" s="21"/>
      <c r="J51" s="21"/>
      <c r="K51" s="28"/>
      <c r="L51" s="23" t="s">
        <v>304</v>
      </c>
    </row>
    <row r="52" spans="1:12" x14ac:dyDescent="0.25">
      <c r="A52" s="17"/>
      <c r="B52" s="19" t="s">
        <v>21</v>
      </c>
      <c r="C52" s="19"/>
      <c r="D52" s="21"/>
      <c r="E52" s="21"/>
      <c r="F52" s="21"/>
      <c r="G52" s="21"/>
      <c r="H52" s="21"/>
      <c r="I52" s="21"/>
      <c r="J52" s="21"/>
      <c r="K52" s="28"/>
      <c r="L52" s="23"/>
    </row>
    <row r="53" spans="1:12" ht="15" x14ac:dyDescent="0.25">
      <c r="A53" s="17"/>
      <c r="B53" s="24" t="s">
        <v>31</v>
      </c>
      <c r="C53" s="19" t="s">
        <v>317</v>
      </c>
      <c r="D53" s="21">
        <v>3.6539999999999999</v>
      </c>
      <c r="E53" s="21"/>
      <c r="F53" s="21"/>
      <c r="G53" s="21"/>
      <c r="H53" s="21"/>
      <c r="I53" s="21"/>
      <c r="J53" s="21"/>
      <c r="K53" s="28"/>
      <c r="L53" s="23" t="s">
        <v>302</v>
      </c>
    </row>
    <row r="54" spans="1:12" x14ac:dyDescent="0.25">
      <c r="A54" s="17"/>
      <c r="B54" s="24" t="s">
        <v>157</v>
      </c>
      <c r="C54" s="19" t="s">
        <v>17</v>
      </c>
      <c r="D54" s="21">
        <v>0.42719999999999997</v>
      </c>
      <c r="E54" s="25"/>
      <c r="F54" s="21"/>
      <c r="G54" s="21"/>
      <c r="H54" s="21"/>
      <c r="I54" s="21"/>
      <c r="J54" s="21"/>
      <c r="K54" s="28"/>
      <c r="L54" s="23" t="s">
        <v>302</v>
      </c>
    </row>
    <row r="55" spans="1:12" x14ac:dyDescent="0.25">
      <c r="A55" s="17"/>
      <c r="B55" s="24" t="s">
        <v>158</v>
      </c>
      <c r="C55" s="19" t="s">
        <v>17</v>
      </c>
      <c r="D55" s="21">
        <v>1.8960000000000001E-2</v>
      </c>
      <c r="E55" s="25"/>
      <c r="F55" s="21"/>
      <c r="G55" s="21"/>
      <c r="H55" s="21"/>
      <c r="I55" s="21"/>
      <c r="J55" s="21"/>
      <c r="K55" s="28"/>
      <c r="L55" s="23" t="s">
        <v>302</v>
      </c>
    </row>
    <row r="56" spans="1:12" ht="15" x14ac:dyDescent="0.25">
      <c r="A56" s="17"/>
      <c r="B56" s="24" t="s">
        <v>48</v>
      </c>
      <c r="C56" s="19" t="s">
        <v>319</v>
      </c>
      <c r="D56" s="21">
        <v>4.9320000000000004</v>
      </c>
      <c r="E56" s="21"/>
      <c r="F56" s="21"/>
      <c r="G56" s="21"/>
      <c r="H56" s="21"/>
      <c r="I56" s="21"/>
      <c r="J56" s="21"/>
      <c r="K56" s="28"/>
      <c r="L56" s="23" t="s">
        <v>302</v>
      </c>
    </row>
    <row r="57" spans="1:12" ht="15" x14ac:dyDescent="0.25">
      <c r="A57" s="17"/>
      <c r="B57" s="24" t="s">
        <v>52</v>
      </c>
      <c r="C57" s="19" t="s">
        <v>317</v>
      </c>
      <c r="D57" s="21">
        <v>3.024E-2</v>
      </c>
      <c r="E57" s="21"/>
      <c r="F57" s="21"/>
      <c r="G57" s="21"/>
      <c r="H57" s="21"/>
      <c r="I57" s="21"/>
      <c r="J57" s="21"/>
      <c r="K57" s="28"/>
      <c r="L57" s="23" t="s">
        <v>302</v>
      </c>
    </row>
    <row r="58" spans="1:12" ht="15" x14ac:dyDescent="0.25">
      <c r="A58" s="17"/>
      <c r="B58" s="24" t="s">
        <v>159</v>
      </c>
      <c r="C58" s="19" t="s">
        <v>317</v>
      </c>
      <c r="D58" s="21">
        <v>0.10152000000000001</v>
      </c>
      <c r="E58" s="21"/>
      <c r="F58" s="21"/>
      <c r="G58" s="21"/>
      <c r="H58" s="21"/>
      <c r="I58" s="21"/>
      <c r="J58" s="21"/>
      <c r="K58" s="28"/>
      <c r="L58" s="23" t="s">
        <v>302</v>
      </c>
    </row>
    <row r="59" spans="1:12" x14ac:dyDescent="0.25">
      <c r="A59" s="17"/>
      <c r="B59" s="24" t="s">
        <v>23</v>
      </c>
      <c r="C59" s="19" t="s">
        <v>19</v>
      </c>
      <c r="D59" s="21">
        <v>1.4040000000000001</v>
      </c>
      <c r="E59" s="21"/>
      <c r="F59" s="21"/>
      <c r="G59" s="21"/>
      <c r="H59" s="21"/>
      <c r="I59" s="21"/>
      <c r="J59" s="21"/>
      <c r="K59" s="28"/>
      <c r="L59" s="23" t="s">
        <v>302</v>
      </c>
    </row>
    <row r="60" spans="1:12" ht="15" x14ac:dyDescent="0.25">
      <c r="A60" s="17">
        <v>9</v>
      </c>
      <c r="B60" s="18" t="s">
        <v>185</v>
      </c>
      <c r="C60" s="19" t="s">
        <v>317</v>
      </c>
      <c r="D60" s="20">
        <v>2.82</v>
      </c>
      <c r="E60" s="21"/>
      <c r="F60" s="21"/>
      <c r="G60" s="21"/>
      <c r="H60" s="21"/>
      <c r="I60" s="21"/>
      <c r="J60" s="21"/>
      <c r="K60" s="28"/>
      <c r="L60" s="23"/>
    </row>
    <row r="61" spans="1:12" x14ac:dyDescent="0.25">
      <c r="A61" s="17"/>
      <c r="B61" s="24" t="s">
        <v>14</v>
      </c>
      <c r="C61" s="19" t="s">
        <v>15</v>
      </c>
      <c r="D61" s="21">
        <v>37.506</v>
      </c>
      <c r="E61" s="21"/>
      <c r="F61" s="21"/>
      <c r="G61" s="21"/>
      <c r="H61" s="21"/>
      <c r="I61" s="21"/>
      <c r="J61" s="21"/>
      <c r="K61" s="28"/>
      <c r="L61" s="23" t="s">
        <v>304</v>
      </c>
    </row>
    <row r="62" spans="1:12" x14ac:dyDescent="0.25">
      <c r="A62" s="17"/>
      <c r="B62" s="24" t="s">
        <v>27</v>
      </c>
      <c r="C62" s="19" t="s">
        <v>19</v>
      </c>
      <c r="D62" s="21">
        <v>9.4751999999999992</v>
      </c>
      <c r="E62" s="21"/>
      <c r="F62" s="21"/>
      <c r="G62" s="21"/>
      <c r="H62" s="21"/>
      <c r="I62" s="21"/>
      <c r="J62" s="21"/>
      <c r="K62" s="28"/>
      <c r="L62" s="23" t="s">
        <v>304</v>
      </c>
    </row>
    <row r="63" spans="1:12" x14ac:dyDescent="0.25">
      <c r="A63" s="17"/>
      <c r="B63" s="19" t="s">
        <v>21</v>
      </c>
      <c r="C63" s="19"/>
      <c r="D63" s="21"/>
      <c r="E63" s="21"/>
      <c r="F63" s="21"/>
      <c r="G63" s="21"/>
      <c r="H63" s="21"/>
      <c r="I63" s="21"/>
      <c r="J63" s="21"/>
      <c r="K63" s="28"/>
      <c r="L63" s="23"/>
    </row>
    <row r="64" spans="1:12" ht="15" x14ac:dyDescent="0.25">
      <c r="A64" s="17"/>
      <c r="B64" s="24" t="s">
        <v>31</v>
      </c>
      <c r="C64" s="19" t="s">
        <v>317</v>
      </c>
      <c r="D64" s="21">
        <v>2.8622999999999994</v>
      </c>
      <c r="E64" s="21"/>
      <c r="F64" s="21"/>
      <c r="G64" s="21"/>
      <c r="H64" s="21"/>
      <c r="I64" s="21"/>
      <c r="J64" s="21"/>
      <c r="K64" s="28"/>
      <c r="L64" s="23" t="s">
        <v>302</v>
      </c>
    </row>
    <row r="65" spans="1:12" x14ac:dyDescent="0.25">
      <c r="A65" s="17"/>
      <c r="B65" s="24" t="s">
        <v>157</v>
      </c>
      <c r="C65" s="19" t="s">
        <v>17</v>
      </c>
      <c r="D65" s="21">
        <v>0.32569999999999999</v>
      </c>
      <c r="E65" s="25"/>
      <c r="F65" s="21"/>
      <c r="G65" s="21"/>
      <c r="H65" s="21"/>
      <c r="I65" s="21"/>
      <c r="J65" s="21"/>
      <c r="K65" s="28"/>
      <c r="L65" s="23" t="s">
        <v>302</v>
      </c>
    </row>
    <row r="66" spans="1:12" x14ac:dyDescent="0.25">
      <c r="A66" s="17"/>
      <c r="B66" s="24" t="s">
        <v>158</v>
      </c>
      <c r="C66" s="19" t="s">
        <v>17</v>
      </c>
      <c r="D66" s="21">
        <v>0.13240000000000002</v>
      </c>
      <c r="E66" s="25"/>
      <c r="F66" s="21"/>
      <c r="G66" s="21"/>
      <c r="H66" s="21"/>
      <c r="I66" s="21"/>
      <c r="J66" s="21"/>
      <c r="K66" s="28"/>
      <c r="L66" s="23" t="s">
        <v>302</v>
      </c>
    </row>
    <row r="67" spans="1:12" ht="15" x14ac:dyDescent="0.25">
      <c r="A67" s="17"/>
      <c r="B67" s="24" t="s">
        <v>48</v>
      </c>
      <c r="C67" s="19" t="s">
        <v>319</v>
      </c>
      <c r="D67" s="21">
        <v>6.8243999999999998</v>
      </c>
      <c r="E67" s="21"/>
      <c r="F67" s="21"/>
      <c r="G67" s="21"/>
      <c r="H67" s="21"/>
      <c r="I67" s="21"/>
      <c r="J67" s="21"/>
      <c r="K67" s="28"/>
      <c r="L67" s="23" t="s">
        <v>302</v>
      </c>
    </row>
    <row r="68" spans="1:12" ht="15" x14ac:dyDescent="0.25">
      <c r="A68" s="17"/>
      <c r="B68" s="24" t="s">
        <v>52</v>
      </c>
      <c r="C68" s="19" t="s">
        <v>317</v>
      </c>
      <c r="D68" s="21">
        <v>0.16384199999999999</v>
      </c>
      <c r="E68" s="21"/>
      <c r="F68" s="21"/>
      <c r="G68" s="21"/>
      <c r="H68" s="21"/>
      <c r="I68" s="21"/>
      <c r="J68" s="21"/>
      <c r="K68" s="28"/>
      <c r="L68" s="23" t="s">
        <v>302</v>
      </c>
    </row>
    <row r="69" spans="1:12" ht="15" x14ac:dyDescent="0.25">
      <c r="A69" s="17"/>
      <c r="B69" s="24" t="s">
        <v>159</v>
      </c>
      <c r="C69" s="19" t="s">
        <v>317</v>
      </c>
      <c r="D69" s="21">
        <v>1.8894000000000001E-2</v>
      </c>
      <c r="E69" s="21"/>
      <c r="F69" s="21"/>
      <c r="G69" s="21"/>
      <c r="H69" s="21"/>
      <c r="I69" s="21"/>
      <c r="J69" s="21"/>
      <c r="K69" s="28"/>
      <c r="L69" s="23" t="s">
        <v>302</v>
      </c>
    </row>
    <row r="70" spans="1:12" x14ac:dyDescent="0.25">
      <c r="A70" s="17"/>
      <c r="B70" s="24" t="s">
        <v>85</v>
      </c>
      <c r="C70" s="19" t="s">
        <v>30</v>
      </c>
      <c r="D70" s="21">
        <v>4.2300000000000003E-3</v>
      </c>
      <c r="E70" s="21"/>
      <c r="F70" s="21"/>
      <c r="G70" s="21"/>
      <c r="H70" s="21"/>
      <c r="I70" s="21"/>
      <c r="J70" s="21"/>
      <c r="K70" s="28"/>
      <c r="L70" s="23" t="s">
        <v>302</v>
      </c>
    </row>
    <row r="71" spans="1:12" x14ac:dyDescent="0.25">
      <c r="A71" s="17"/>
      <c r="B71" s="24" t="s">
        <v>23</v>
      </c>
      <c r="C71" s="19" t="s">
        <v>19</v>
      </c>
      <c r="D71" s="21">
        <v>1.6919999999999999</v>
      </c>
      <c r="E71" s="21"/>
      <c r="F71" s="21"/>
      <c r="G71" s="21"/>
      <c r="H71" s="21"/>
      <c r="I71" s="21"/>
      <c r="J71" s="21"/>
      <c r="K71" s="28"/>
      <c r="L71" s="23" t="s">
        <v>302</v>
      </c>
    </row>
    <row r="72" spans="1:12" ht="15" x14ac:dyDescent="0.25">
      <c r="A72" s="17">
        <v>10</v>
      </c>
      <c r="B72" s="18" t="s">
        <v>206</v>
      </c>
      <c r="C72" s="19" t="s">
        <v>317</v>
      </c>
      <c r="D72" s="20">
        <v>3.5</v>
      </c>
      <c r="E72" s="21"/>
      <c r="F72" s="21"/>
      <c r="G72" s="21"/>
      <c r="H72" s="21"/>
      <c r="I72" s="21"/>
      <c r="J72" s="21"/>
      <c r="K72" s="28"/>
      <c r="L72" s="23"/>
    </row>
    <row r="73" spans="1:12" x14ac:dyDescent="0.25">
      <c r="A73" s="17"/>
      <c r="B73" s="24" t="s">
        <v>14</v>
      </c>
      <c r="C73" s="19" t="s">
        <v>15</v>
      </c>
      <c r="D73" s="21">
        <v>51.449999999999996</v>
      </c>
      <c r="E73" s="21"/>
      <c r="F73" s="21"/>
      <c r="G73" s="21"/>
      <c r="H73" s="21"/>
      <c r="I73" s="21"/>
      <c r="J73" s="21"/>
      <c r="K73" s="28"/>
      <c r="L73" s="23" t="s">
        <v>304</v>
      </c>
    </row>
    <row r="74" spans="1:12" x14ac:dyDescent="0.25">
      <c r="A74" s="17"/>
      <c r="B74" s="24" t="s">
        <v>27</v>
      </c>
      <c r="C74" s="19" t="s">
        <v>19</v>
      </c>
      <c r="D74" s="21">
        <v>4.2349999999999994</v>
      </c>
      <c r="E74" s="21"/>
      <c r="F74" s="21"/>
      <c r="G74" s="21"/>
      <c r="H74" s="21"/>
      <c r="I74" s="21"/>
      <c r="J74" s="21"/>
      <c r="K74" s="28"/>
      <c r="L74" s="23" t="s">
        <v>304</v>
      </c>
    </row>
    <row r="75" spans="1:12" x14ac:dyDescent="0.25">
      <c r="A75" s="17"/>
      <c r="B75" s="19" t="s">
        <v>21</v>
      </c>
      <c r="C75" s="19"/>
      <c r="D75" s="21"/>
      <c r="E75" s="21"/>
      <c r="F75" s="21"/>
      <c r="G75" s="21"/>
      <c r="H75" s="21"/>
      <c r="I75" s="21"/>
      <c r="J75" s="21"/>
      <c r="K75" s="28"/>
      <c r="L75" s="23"/>
    </row>
    <row r="76" spans="1:12" ht="15" x14ac:dyDescent="0.25">
      <c r="A76" s="17"/>
      <c r="B76" s="24" t="s">
        <v>31</v>
      </c>
      <c r="C76" s="19" t="s">
        <v>317</v>
      </c>
      <c r="D76" s="21">
        <v>3.5</v>
      </c>
      <c r="E76" s="21"/>
      <c r="F76" s="21"/>
      <c r="G76" s="21"/>
      <c r="H76" s="21"/>
      <c r="I76" s="21"/>
      <c r="J76" s="21"/>
      <c r="K76" s="28"/>
      <c r="L76" s="23" t="s">
        <v>302</v>
      </c>
    </row>
    <row r="77" spans="1:12" x14ac:dyDescent="0.25">
      <c r="A77" s="17"/>
      <c r="B77" s="24" t="s">
        <v>157</v>
      </c>
      <c r="C77" s="19" t="s">
        <v>17</v>
      </c>
      <c r="D77" s="21">
        <v>0.36</v>
      </c>
      <c r="E77" s="25"/>
      <c r="F77" s="21"/>
      <c r="G77" s="21"/>
      <c r="H77" s="21"/>
      <c r="I77" s="21"/>
      <c r="J77" s="21"/>
      <c r="K77" s="28"/>
      <c r="L77" s="23" t="s">
        <v>302</v>
      </c>
    </row>
    <row r="78" spans="1:12" x14ac:dyDescent="0.25">
      <c r="A78" s="17"/>
      <c r="B78" s="24" t="s">
        <v>158</v>
      </c>
      <c r="C78" s="19" t="s">
        <v>17</v>
      </c>
      <c r="D78" s="21">
        <v>0.13350000000000001</v>
      </c>
      <c r="E78" s="25"/>
      <c r="F78" s="21"/>
      <c r="G78" s="21"/>
      <c r="H78" s="21"/>
      <c r="I78" s="21"/>
      <c r="J78" s="21"/>
      <c r="K78" s="28"/>
      <c r="L78" s="23" t="s">
        <v>302</v>
      </c>
    </row>
    <row r="79" spans="1:12" ht="15" x14ac:dyDescent="0.25">
      <c r="A79" s="17"/>
      <c r="B79" s="24" t="s">
        <v>48</v>
      </c>
      <c r="C79" s="19" t="s">
        <v>319</v>
      </c>
      <c r="D79" s="21">
        <v>8.61</v>
      </c>
      <c r="E79" s="21"/>
      <c r="F79" s="21"/>
      <c r="G79" s="21"/>
      <c r="H79" s="21"/>
      <c r="I79" s="21"/>
      <c r="J79" s="21"/>
      <c r="K79" s="28"/>
      <c r="L79" s="23" t="s">
        <v>302</v>
      </c>
    </row>
    <row r="80" spans="1:12" ht="15" x14ac:dyDescent="0.25">
      <c r="A80" s="17"/>
      <c r="B80" s="24" t="s">
        <v>52</v>
      </c>
      <c r="C80" s="19" t="s">
        <v>317</v>
      </c>
      <c r="D80" s="21">
        <v>5.6000000000000001E-2</v>
      </c>
      <c r="E80" s="21"/>
      <c r="F80" s="21"/>
      <c r="G80" s="21"/>
      <c r="H80" s="21"/>
      <c r="I80" s="21"/>
      <c r="J80" s="21"/>
      <c r="K80" s="28"/>
      <c r="L80" s="23" t="s">
        <v>302</v>
      </c>
    </row>
    <row r="81" spans="1:12" ht="15" x14ac:dyDescent="0.25">
      <c r="A81" s="17"/>
      <c r="B81" s="24" t="s">
        <v>159</v>
      </c>
      <c r="C81" s="19" t="s">
        <v>317</v>
      </c>
      <c r="D81" s="21">
        <v>2.4499999999999997E-2</v>
      </c>
      <c r="E81" s="21"/>
      <c r="F81" s="21"/>
      <c r="G81" s="21"/>
      <c r="H81" s="21"/>
      <c r="I81" s="21"/>
      <c r="J81" s="21"/>
      <c r="K81" s="28"/>
      <c r="L81" s="23" t="s">
        <v>302</v>
      </c>
    </row>
    <row r="82" spans="1:12" x14ac:dyDescent="0.25">
      <c r="A82" s="17"/>
      <c r="B82" s="24" t="s">
        <v>85</v>
      </c>
      <c r="C82" s="19" t="s">
        <v>30</v>
      </c>
      <c r="D82" s="21">
        <v>1.155E-2</v>
      </c>
      <c r="E82" s="21"/>
      <c r="F82" s="21"/>
      <c r="G82" s="21"/>
      <c r="H82" s="21"/>
      <c r="I82" s="21"/>
      <c r="J82" s="21"/>
      <c r="K82" s="28"/>
      <c r="L82" s="23" t="s">
        <v>302</v>
      </c>
    </row>
    <row r="83" spans="1:12" x14ac:dyDescent="0.25">
      <c r="A83" s="17"/>
      <c r="B83" s="24" t="s">
        <v>23</v>
      </c>
      <c r="C83" s="19" t="s">
        <v>19</v>
      </c>
      <c r="D83" s="21">
        <v>3.15</v>
      </c>
      <c r="E83" s="21"/>
      <c r="F83" s="21"/>
      <c r="G83" s="21"/>
      <c r="H83" s="21"/>
      <c r="I83" s="21"/>
      <c r="J83" s="21"/>
      <c r="K83" s="28"/>
      <c r="L83" s="23" t="s">
        <v>302</v>
      </c>
    </row>
    <row r="84" spans="1:12" ht="15" x14ac:dyDescent="0.25">
      <c r="A84" s="17">
        <v>11</v>
      </c>
      <c r="B84" s="18" t="s">
        <v>207</v>
      </c>
      <c r="C84" s="19" t="s">
        <v>317</v>
      </c>
      <c r="D84" s="20">
        <v>4.8</v>
      </c>
      <c r="E84" s="21"/>
      <c r="F84" s="21"/>
      <c r="G84" s="21"/>
      <c r="H84" s="21"/>
      <c r="I84" s="21"/>
      <c r="J84" s="21"/>
      <c r="K84" s="28"/>
      <c r="L84" s="23"/>
    </row>
    <row r="85" spans="1:12" x14ac:dyDescent="0.25">
      <c r="A85" s="17"/>
      <c r="B85" s="24" t="s">
        <v>14</v>
      </c>
      <c r="C85" s="19" t="s">
        <v>15</v>
      </c>
      <c r="D85" s="21">
        <v>40.32</v>
      </c>
      <c r="E85" s="21"/>
      <c r="F85" s="21"/>
      <c r="G85" s="21"/>
      <c r="H85" s="21"/>
      <c r="I85" s="21"/>
      <c r="J85" s="21"/>
      <c r="K85" s="28"/>
      <c r="L85" s="23" t="s">
        <v>304</v>
      </c>
    </row>
    <row r="86" spans="1:12" x14ac:dyDescent="0.25">
      <c r="A86" s="17"/>
      <c r="B86" s="24" t="s">
        <v>27</v>
      </c>
      <c r="C86" s="19" t="s">
        <v>19</v>
      </c>
      <c r="D86" s="21">
        <v>3.8879999999999999</v>
      </c>
      <c r="E86" s="21"/>
      <c r="F86" s="21"/>
      <c r="G86" s="21"/>
      <c r="H86" s="21"/>
      <c r="I86" s="21"/>
      <c r="J86" s="21"/>
      <c r="K86" s="28"/>
      <c r="L86" s="23" t="s">
        <v>304</v>
      </c>
    </row>
    <row r="87" spans="1:12" x14ac:dyDescent="0.25">
      <c r="A87" s="17"/>
      <c r="B87" s="19" t="s">
        <v>21</v>
      </c>
      <c r="C87" s="19"/>
      <c r="D87" s="21"/>
      <c r="E87" s="21"/>
      <c r="F87" s="21"/>
      <c r="G87" s="21"/>
      <c r="H87" s="21"/>
      <c r="I87" s="21"/>
      <c r="J87" s="21"/>
      <c r="K87" s="28"/>
      <c r="L87" s="23"/>
    </row>
    <row r="88" spans="1:12" ht="15" x14ac:dyDescent="0.25">
      <c r="A88" s="17"/>
      <c r="B88" s="24" t="s">
        <v>31</v>
      </c>
      <c r="C88" s="19" t="s">
        <v>317</v>
      </c>
      <c r="D88" s="21">
        <v>4.871999999999999</v>
      </c>
      <c r="E88" s="21"/>
      <c r="F88" s="21"/>
      <c r="G88" s="21"/>
      <c r="H88" s="21"/>
      <c r="I88" s="21"/>
      <c r="J88" s="21"/>
      <c r="K88" s="28"/>
      <c r="L88" s="23" t="s">
        <v>302</v>
      </c>
    </row>
    <row r="89" spans="1:12" x14ac:dyDescent="0.25">
      <c r="A89" s="17"/>
      <c r="B89" s="24" t="s">
        <v>157</v>
      </c>
      <c r="C89" s="19" t="s">
        <v>17</v>
      </c>
      <c r="D89" s="21">
        <v>0.66</v>
      </c>
      <c r="E89" s="25"/>
      <c r="F89" s="21"/>
      <c r="G89" s="21"/>
      <c r="H89" s="21"/>
      <c r="I89" s="21"/>
      <c r="J89" s="21"/>
      <c r="K89" s="28"/>
      <c r="L89" s="23" t="s">
        <v>302</v>
      </c>
    </row>
    <row r="90" spans="1:12" x14ac:dyDescent="0.25">
      <c r="A90" s="17"/>
      <c r="B90" s="24" t="s">
        <v>158</v>
      </c>
      <c r="C90" s="19" t="s">
        <v>17</v>
      </c>
      <c r="D90" s="21">
        <v>0.22</v>
      </c>
      <c r="E90" s="25"/>
      <c r="F90" s="21"/>
      <c r="G90" s="21"/>
      <c r="H90" s="21"/>
      <c r="I90" s="21"/>
      <c r="J90" s="21"/>
      <c r="K90" s="28"/>
      <c r="L90" s="23" t="s">
        <v>302</v>
      </c>
    </row>
    <row r="91" spans="1:12" ht="15" x14ac:dyDescent="0.25">
      <c r="A91" s="17"/>
      <c r="B91" s="24" t="s">
        <v>48</v>
      </c>
      <c r="C91" s="19" t="s">
        <v>319</v>
      </c>
      <c r="D91" s="21">
        <v>6.5760000000000005</v>
      </c>
      <c r="E91" s="21"/>
      <c r="F91" s="21"/>
      <c r="G91" s="21"/>
      <c r="H91" s="21"/>
      <c r="I91" s="21"/>
      <c r="J91" s="21"/>
      <c r="K91" s="28"/>
      <c r="L91" s="23" t="s">
        <v>302</v>
      </c>
    </row>
    <row r="92" spans="1:12" ht="15" x14ac:dyDescent="0.25">
      <c r="A92" s="17"/>
      <c r="B92" s="24" t="s">
        <v>52</v>
      </c>
      <c r="C92" s="19" t="s">
        <v>317</v>
      </c>
      <c r="D92" s="21">
        <v>4.0319999999999995E-2</v>
      </c>
      <c r="E92" s="21"/>
      <c r="F92" s="21"/>
      <c r="G92" s="21"/>
      <c r="H92" s="21"/>
      <c r="I92" s="21"/>
      <c r="J92" s="21"/>
      <c r="K92" s="28"/>
      <c r="L92" s="23" t="s">
        <v>302</v>
      </c>
    </row>
    <row r="93" spans="1:12" ht="15" x14ac:dyDescent="0.25">
      <c r="A93" s="17"/>
      <c r="B93" s="24" t="s">
        <v>159</v>
      </c>
      <c r="C93" s="19" t="s">
        <v>317</v>
      </c>
      <c r="D93" s="21">
        <v>0.13536000000000001</v>
      </c>
      <c r="E93" s="21"/>
      <c r="F93" s="21"/>
      <c r="G93" s="21"/>
      <c r="H93" s="21"/>
      <c r="I93" s="21"/>
      <c r="J93" s="21"/>
      <c r="K93" s="28"/>
      <c r="L93" s="23" t="s">
        <v>302</v>
      </c>
    </row>
    <row r="94" spans="1:12" x14ac:dyDescent="0.25">
      <c r="A94" s="17"/>
      <c r="B94" s="24" t="s">
        <v>23</v>
      </c>
      <c r="C94" s="19" t="s">
        <v>19</v>
      </c>
      <c r="D94" s="21">
        <v>1.8719999999999999</v>
      </c>
      <c r="E94" s="21"/>
      <c r="F94" s="21"/>
      <c r="G94" s="21"/>
      <c r="H94" s="21"/>
      <c r="I94" s="21"/>
      <c r="J94" s="21"/>
      <c r="K94" s="28"/>
      <c r="L94" s="23" t="s">
        <v>302</v>
      </c>
    </row>
    <row r="95" spans="1:12" x14ac:dyDescent="0.25">
      <c r="A95" s="17">
        <v>12</v>
      </c>
      <c r="B95" s="18" t="s">
        <v>189</v>
      </c>
      <c r="C95" s="19" t="s">
        <v>17</v>
      </c>
      <c r="D95" s="20">
        <v>8.9999999999999993E-3</v>
      </c>
      <c r="E95" s="21"/>
      <c r="F95" s="21"/>
      <c r="G95" s="21"/>
      <c r="H95" s="21"/>
      <c r="I95" s="21"/>
      <c r="J95" s="21"/>
      <c r="K95" s="28"/>
      <c r="L95" s="23"/>
    </row>
    <row r="96" spans="1:12" x14ac:dyDescent="0.25">
      <c r="A96" s="17"/>
      <c r="B96" s="24" t="s">
        <v>14</v>
      </c>
      <c r="C96" s="19" t="s">
        <v>15</v>
      </c>
      <c r="D96" s="21">
        <v>1.89</v>
      </c>
      <c r="E96" s="21"/>
      <c r="F96" s="21"/>
      <c r="G96" s="21"/>
      <c r="H96" s="21"/>
      <c r="I96" s="21"/>
      <c r="J96" s="21"/>
      <c r="K96" s="28"/>
      <c r="L96" s="23" t="s">
        <v>304</v>
      </c>
    </row>
    <row r="97" spans="1:12" x14ac:dyDescent="0.25">
      <c r="A97" s="17"/>
      <c r="B97" s="24" t="s">
        <v>27</v>
      </c>
      <c r="C97" s="19" t="s">
        <v>19</v>
      </c>
      <c r="D97" s="21">
        <v>1.2599999999999998E-2</v>
      </c>
      <c r="E97" s="21"/>
      <c r="F97" s="21"/>
      <c r="G97" s="21"/>
      <c r="H97" s="21"/>
      <c r="I97" s="21"/>
      <c r="J97" s="21"/>
      <c r="K97" s="28"/>
      <c r="L97" s="23" t="s">
        <v>304</v>
      </c>
    </row>
    <row r="98" spans="1:12" x14ac:dyDescent="0.25">
      <c r="A98" s="17"/>
      <c r="B98" s="19" t="s">
        <v>21</v>
      </c>
      <c r="C98" s="19"/>
      <c r="D98" s="21"/>
      <c r="E98" s="21"/>
      <c r="F98" s="21"/>
      <c r="G98" s="21"/>
      <c r="H98" s="21"/>
      <c r="I98" s="21"/>
      <c r="J98" s="21"/>
      <c r="K98" s="28"/>
      <c r="L98" s="23"/>
    </row>
    <row r="99" spans="1:12" x14ac:dyDescent="0.25">
      <c r="A99" s="17"/>
      <c r="B99" s="24" t="s">
        <v>320</v>
      </c>
      <c r="C99" s="19" t="s">
        <v>30</v>
      </c>
      <c r="D99" s="21">
        <v>6</v>
      </c>
      <c r="E99" s="21"/>
      <c r="F99" s="21"/>
      <c r="G99" s="21"/>
      <c r="H99" s="21"/>
      <c r="I99" s="21"/>
      <c r="J99" s="21"/>
      <c r="K99" s="28"/>
      <c r="L99" s="23" t="s">
        <v>302</v>
      </c>
    </row>
    <row r="100" spans="1:12" x14ac:dyDescent="0.25">
      <c r="A100" s="17"/>
      <c r="B100" s="24" t="s">
        <v>188</v>
      </c>
      <c r="C100" s="19" t="s">
        <v>30</v>
      </c>
      <c r="D100" s="21">
        <v>3</v>
      </c>
      <c r="E100" s="21"/>
      <c r="F100" s="21"/>
      <c r="G100" s="21"/>
      <c r="H100" s="21"/>
      <c r="I100" s="21"/>
      <c r="J100" s="21"/>
      <c r="K100" s="28"/>
      <c r="L100" s="23" t="s">
        <v>302</v>
      </c>
    </row>
    <row r="101" spans="1:12" x14ac:dyDescent="0.25">
      <c r="A101" s="17"/>
      <c r="B101" s="24" t="s">
        <v>23</v>
      </c>
      <c r="C101" s="19" t="s">
        <v>19</v>
      </c>
      <c r="D101" s="21">
        <v>0.69263999999999992</v>
      </c>
      <c r="E101" s="21"/>
      <c r="F101" s="21"/>
      <c r="G101" s="21"/>
      <c r="H101" s="21"/>
      <c r="I101" s="21"/>
      <c r="J101" s="21"/>
      <c r="K101" s="28"/>
      <c r="L101" s="23" t="s">
        <v>302</v>
      </c>
    </row>
    <row r="102" spans="1:12" x14ac:dyDescent="0.25">
      <c r="A102" s="17">
        <v>13</v>
      </c>
      <c r="B102" s="18" t="s">
        <v>186</v>
      </c>
      <c r="C102" s="19" t="s">
        <v>24</v>
      </c>
      <c r="D102" s="20">
        <v>6</v>
      </c>
      <c r="E102" s="21"/>
      <c r="F102" s="21"/>
      <c r="G102" s="21"/>
      <c r="H102" s="21"/>
      <c r="I102" s="21"/>
      <c r="J102" s="21"/>
      <c r="K102" s="28"/>
      <c r="L102" s="23"/>
    </row>
    <row r="103" spans="1:12" x14ac:dyDescent="0.25">
      <c r="A103" s="17"/>
      <c r="B103" s="24" t="s">
        <v>14</v>
      </c>
      <c r="C103" s="19" t="s">
        <v>15</v>
      </c>
      <c r="D103" s="21">
        <v>14.100000000000001</v>
      </c>
      <c r="E103" s="21"/>
      <c r="F103" s="21"/>
      <c r="G103" s="21"/>
      <c r="H103" s="21"/>
      <c r="I103" s="21"/>
      <c r="J103" s="21"/>
      <c r="K103" s="28"/>
      <c r="L103" s="23" t="s">
        <v>304</v>
      </c>
    </row>
    <row r="104" spans="1:12" x14ac:dyDescent="0.25">
      <c r="A104" s="17"/>
      <c r="B104" s="24" t="s">
        <v>187</v>
      </c>
      <c r="C104" s="19" t="s">
        <v>46</v>
      </c>
      <c r="D104" s="21">
        <v>2.0999999999999996</v>
      </c>
      <c r="E104" s="21"/>
      <c r="F104" s="21"/>
      <c r="G104" s="21"/>
      <c r="H104" s="21"/>
      <c r="I104" s="21"/>
      <c r="J104" s="21"/>
      <c r="K104" s="28"/>
      <c r="L104" s="23" t="s">
        <v>304</v>
      </c>
    </row>
    <row r="105" spans="1:12" x14ac:dyDescent="0.25">
      <c r="A105" s="17"/>
      <c r="B105" s="24" t="s">
        <v>27</v>
      </c>
      <c r="C105" s="19" t="s">
        <v>19</v>
      </c>
      <c r="D105" s="21">
        <v>12</v>
      </c>
      <c r="E105" s="21"/>
      <c r="F105" s="21"/>
      <c r="G105" s="21"/>
      <c r="H105" s="21"/>
      <c r="I105" s="21"/>
      <c r="J105" s="21"/>
      <c r="K105" s="28"/>
      <c r="L105" s="23" t="s">
        <v>304</v>
      </c>
    </row>
    <row r="106" spans="1:12" x14ac:dyDescent="0.25">
      <c r="A106" s="17"/>
      <c r="B106" s="19" t="s">
        <v>21</v>
      </c>
      <c r="C106" s="19"/>
      <c r="D106" s="21"/>
      <c r="E106" s="21"/>
      <c r="F106" s="21"/>
      <c r="G106" s="21"/>
      <c r="H106" s="21"/>
      <c r="I106" s="21"/>
      <c r="J106" s="21"/>
      <c r="K106" s="28"/>
      <c r="L106" s="23"/>
    </row>
    <row r="107" spans="1:12" x14ac:dyDescent="0.25">
      <c r="A107" s="17"/>
      <c r="B107" s="24" t="s">
        <v>321</v>
      </c>
      <c r="C107" s="19" t="s">
        <v>30</v>
      </c>
      <c r="D107" s="21">
        <v>176.4</v>
      </c>
      <c r="E107" s="21"/>
      <c r="F107" s="21"/>
      <c r="G107" s="21"/>
      <c r="H107" s="21"/>
      <c r="I107" s="21"/>
      <c r="J107" s="21"/>
      <c r="K107" s="28"/>
      <c r="L107" s="23" t="s">
        <v>302</v>
      </c>
    </row>
    <row r="108" spans="1:12" x14ac:dyDescent="0.25">
      <c r="A108" s="17"/>
      <c r="B108" s="24" t="s">
        <v>322</v>
      </c>
      <c r="C108" s="19" t="s">
        <v>30</v>
      </c>
      <c r="D108" s="21">
        <v>6</v>
      </c>
      <c r="E108" s="21"/>
      <c r="F108" s="21"/>
      <c r="G108" s="21"/>
      <c r="H108" s="21"/>
      <c r="I108" s="21"/>
      <c r="J108" s="21"/>
      <c r="K108" s="28"/>
      <c r="L108" s="23" t="s">
        <v>302</v>
      </c>
    </row>
    <row r="109" spans="1:12" x14ac:dyDescent="0.25">
      <c r="A109" s="17"/>
      <c r="B109" s="24" t="s">
        <v>51</v>
      </c>
      <c r="C109" s="19" t="s">
        <v>30</v>
      </c>
      <c r="D109" s="21">
        <v>0.18</v>
      </c>
      <c r="E109" s="21"/>
      <c r="F109" s="21"/>
      <c r="G109" s="21"/>
      <c r="H109" s="21"/>
      <c r="I109" s="21"/>
      <c r="J109" s="21"/>
      <c r="K109" s="28"/>
      <c r="L109" s="23" t="s">
        <v>302</v>
      </c>
    </row>
    <row r="110" spans="1:12" x14ac:dyDescent="0.25">
      <c r="A110" s="17"/>
      <c r="B110" s="24" t="s">
        <v>85</v>
      </c>
      <c r="C110" s="19" t="s">
        <v>30</v>
      </c>
      <c r="D110" s="21">
        <v>2.64</v>
      </c>
      <c r="E110" s="21"/>
      <c r="F110" s="21"/>
      <c r="G110" s="21"/>
      <c r="H110" s="21"/>
      <c r="I110" s="21"/>
      <c r="J110" s="21"/>
      <c r="K110" s="28"/>
      <c r="L110" s="23" t="s">
        <v>302</v>
      </c>
    </row>
    <row r="111" spans="1:12" x14ac:dyDescent="0.25">
      <c r="A111" s="17"/>
      <c r="B111" s="24" t="s">
        <v>23</v>
      </c>
      <c r="C111" s="19" t="s">
        <v>19</v>
      </c>
      <c r="D111" s="21">
        <v>2.2199999999999998</v>
      </c>
      <c r="E111" s="21"/>
      <c r="F111" s="21"/>
      <c r="G111" s="21"/>
      <c r="H111" s="21"/>
      <c r="I111" s="21"/>
      <c r="J111" s="21"/>
      <c r="K111" s="28"/>
      <c r="L111" s="23" t="s">
        <v>302</v>
      </c>
    </row>
    <row r="112" spans="1:12" ht="15" x14ac:dyDescent="0.25">
      <c r="A112" s="17">
        <v>14</v>
      </c>
      <c r="B112" s="18" t="s">
        <v>199</v>
      </c>
      <c r="C112" s="19" t="s">
        <v>317</v>
      </c>
      <c r="D112" s="20">
        <v>4</v>
      </c>
      <c r="E112" s="21"/>
      <c r="F112" s="21"/>
      <c r="G112" s="21"/>
      <c r="H112" s="21"/>
      <c r="I112" s="21"/>
      <c r="J112" s="21"/>
      <c r="K112" s="28"/>
      <c r="L112" s="23"/>
    </row>
    <row r="113" spans="1:12" x14ac:dyDescent="0.25">
      <c r="A113" s="17"/>
      <c r="B113" s="24" t="s">
        <v>14</v>
      </c>
      <c r="C113" s="19" t="s">
        <v>15</v>
      </c>
      <c r="D113" s="21">
        <v>17.84</v>
      </c>
      <c r="E113" s="21"/>
      <c r="F113" s="21"/>
      <c r="G113" s="21"/>
      <c r="H113" s="21"/>
      <c r="I113" s="21"/>
      <c r="J113" s="21"/>
      <c r="K113" s="28"/>
      <c r="L113" s="23" t="s">
        <v>304</v>
      </c>
    </row>
    <row r="114" spans="1:12" x14ac:dyDescent="0.25">
      <c r="A114" s="17"/>
      <c r="B114" s="24" t="s">
        <v>27</v>
      </c>
      <c r="C114" s="19" t="s">
        <v>19</v>
      </c>
      <c r="D114" s="21">
        <v>4.84</v>
      </c>
      <c r="E114" s="21"/>
      <c r="F114" s="21"/>
      <c r="G114" s="21"/>
      <c r="H114" s="21"/>
      <c r="I114" s="21"/>
      <c r="J114" s="21"/>
      <c r="K114" s="28"/>
      <c r="L114" s="23" t="s">
        <v>304</v>
      </c>
    </row>
    <row r="115" spans="1:12" x14ac:dyDescent="0.25">
      <c r="A115" s="17"/>
      <c r="B115" s="19" t="s">
        <v>21</v>
      </c>
      <c r="C115" s="19"/>
      <c r="D115" s="21"/>
      <c r="E115" s="21"/>
      <c r="F115" s="21"/>
      <c r="G115" s="21"/>
      <c r="H115" s="21"/>
      <c r="I115" s="21"/>
      <c r="J115" s="21"/>
      <c r="K115" s="28"/>
      <c r="L115" s="23"/>
    </row>
    <row r="116" spans="1:12" ht="15" x14ac:dyDescent="0.25">
      <c r="A116" s="17"/>
      <c r="B116" s="24" t="s">
        <v>31</v>
      </c>
      <c r="C116" s="19" t="s">
        <v>317</v>
      </c>
      <c r="D116" s="21">
        <v>4.0599999999999996</v>
      </c>
      <c r="E116" s="21"/>
      <c r="F116" s="21"/>
      <c r="G116" s="21"/>
      <c r="H116" s="21"/>
      <c r="I116" s="21"/>
      <c r="J116" s="21"/>
      <c r="K116" s="28"/>
      <c r="L116" s="23" t="s">
        <v>302</v>
      </c>
    </row>
    <row r="117" spans="1:12" x14ac:dyDescent="0.25">
      <c r="A117" s="17"/>
      <c r="B117" s="24" t="s">
        <v>160</v>
      </c>
      <c r="C117" s="19" t="s">
        <v>17</v>
      </c>
      <c r="D117" s="21">
        <v>0.11700000000000001</v>
      </c>
      <c r="E117" s="21"/>
      <c r="F117" s="21"/>
      <c r="G117" s="21"/>
      <c r="H117" s="21"/>
      <c r="I117" s="21"/>
      <c r="J117" s="21"/>
      <c r="K117" s="28"/>
      <c r="L117" s="23" t="s">
        <v>302</v>
      </c>
    </row>
    <row r="118" spans="1:12" ht="15" x14ac:dyDescent="0.25">
      <c r="A118" s="17"/>
      <c r="B118" s="24" t="s">
        <v>48</v>
      </c>
      <c r="C118" s="19" t="s">
        <v>319</v>
      </c>
      <c r="D118" s="21">
        <v>4.6399999999999997</v>
      </c>
      <c r="E118" s="21"/>
      <c r="F118" s="21"/>
      <c r="G118" s="21"/>
      <c r="H118" s="21"/>
      <c r="I118" s="21"/>
      <c r="J118" s="21"/>
      <c r="K118" s="28"/>
      <c r="L118" s="23" t="s">
        <v>302</v>
      </c>
    </row>
    <row r="119" spans="1:12" ht="15" x14ac:dyDescent="0.25">
      <c r="A119" s="17"/>
      <c r="B119" s="24" t="s">
        <v>161</v>
      </c>
      <c r="C119" s="19" t="s">
        <v>317</v>
      </c>
      <c r="D119" s="21">
        <v>1.7600000000000001E-2</v>
      </c>
      <c r="E119" s="21"/>
      <c r="F119" s="21"/>
      <c r="G119" s="21"/>
      <c r="H119" s="21"/>
      <c r="I119" s="21"/>
      <c r="J119" s="21"/>
      <c r="K119" s="28"/>
      <c r="L119" s="23" t="s">
        <v>302</v>
      </c>
    </row>
    <row r="120" spans="1:12" ht="15" x14ac:dyDescent="0.25">
      <c r="A120" s="17"/>
      <c r="B120" s="24" t="s">
        <v>162</v>
      </c>
      <c r="C120" s="19" t="s">
        <v>317</v>
      </c>
      <c r="D120" s="21">
        <v>0.28365600000000002</v>
      </c>
      <c r="E120" s="21"/>
      <c r="F120" s="21"/>
      <c r="G120" s="21"/>
      <c r="H120" s="21"/>
      <c r="I120" s="21"/>
      <c r="J120" s="21"/>
      <c r="K120" s="28"/>
      <c r="L120" s="23" t="s">
        <v>302</v>
      </c>
    </row>
    <row r="121" spans="1:12" x14ac:dyDescent="0.25">
      <c r="A121" s="17"/>
      <c r="B121" s="24" t="s">
        <v>23</v>
      </c>
      <c r="C121" s="19" t="s">
        <v>19</v>
      </c>
      <c r="D121" s="21">
        <v>1.24</v>
      </c>
      <c r="E121" s="21"/>
      <c r="F121" s="21"/>
      <c r="G121" s="21"/>
      <c r="H121" s="21"/>
      <c r="I121" s="21"/>
      <c r="J121" s="21"/>
      <c r="K121" s="28"/>
      <c r="L121" s="23" t="s">
        <v>302</v>
      </c>
    </row>
    <row r="122" spans="1:12" x14ac:dyDescent="0.25">
      <c r="A122" s="17">
        <v>15</v>
      </c>
      <c r="B122" s="29" t="s">
        <v>175</v>
      </c>
      <c r="C122" s="19" t="s">
        <v>49</v>
      </c>
      <c r="D122" s="20">
        <v>4.28</v>
      </c>
      <c r="E122" s="21"/>
      <c r="F122" s="21"/>
      <c r="G122" s="21"/>
      <c r="H122" s="21"/>
      <c r="I122" s="21"/>
      <c r="J122" s="21"/>
      <c r="K122" s="28"/>
      <c r="L122" s="23"/>
    </row>
    <row r="123" spans="1:12" x14ac:dyDescent="0.25">
      <c r="A123" s="17"/>
      <c r="B123" s="24" t="s">
        <v>14</v>
      </c>
      <c r="C123" s="19" t="s">
        <v>15</v>
      </c>
      <c r="D123" s="21">
        <v>1.27972</v>
      </c>
      <c r="E123" s="21"/>
      <c r="F123" s="21"/>
      <c r="G123" s="21"/>
      <c r="H123" s="21"/>
      <c r="I123" s="21"/>
      <c r="J123" s="21"/>
      <c r="K123" s="28"/>
      <c r="L123" s="23" t="s">
        <v>304</v>
      </c>
    </row>
    <row r="124" spans="1:12" s="6" customFormat="1" x14ac:dyDescent="0.25">
      <c r="A124" s="30"/>
      <c r="B124" s="24" t="s">
        <v>18</v>
      </c>
      <c r="C124" s="19" t="s">
        <v>19</v>
      </c>
      <c r="D124" s="21">
        <v>7.6783199999999987E-4</v>
      </c>
      <c r="E124" s="21"/>
      <c r="F124" s="21"/>
      <c r="G124" s="21"/>
      <c r="H124" s="21"/>
      <c r="I124" s="21"/>
      <c r="J124" s="21"/>
      <c r="K124" s="28"/>
      <c r="L124" s="23" t="s">
        <v>304</v>
      </c>
    </row>
    <row r="125" spans="1:12" s="6" customFormat="1" x14ac:dyDescent="0.25">
      <c r="A125" s="30"/>
      <c r="B125" s="31" t="s">
        <v>176</v>
      </c>
      <c r="C125" s="19" t="s">
        <v>30</v>
      </c>
      <c r="D125" s="21">
        <v>2.9960000000000004</v>
      </c>
      <c r="E125" s="21"/>
      <c r="F125" s="21"/>
      <c r="G125" s="21"/>
      <c r="H125" s="21"/>
      <c r="I125" s="21"/>
      <c r="J125" s="21"/>
      <c r="K125" s="28"/>
      <c r="L125" s="23" t="s">
        <v>302</v>
      </c>
    </row>
    <row r="126" spans="1:12" s="2" customFormat="1" x14ac:dyDescent="0.25">
      <c r="A126" s="32"/>
      <c r="B126" s="33" t="s">
        <v>40</v>
      </c>
      <c r="C126" s="34" t="s">
        <v>19</v>
      </c>
      <c r="D126" s="35">
        <v>1.2840000000000001E-2</v>
      </c>
      <c r="E126" s="35"/>
      <c r="F126" s="35"/>
      <c r="G126" s="35"/>
      <c r="H126" s="35"/>
      <c r="I126" s="35"/>
      <c r="J126" s="35"/>
      <c r="K126" s="36"/>
      <c r="L126" s="23" t="s">
        <v>302</v>
      </c>
    </row>
    <row r="127" spans="1:12" x14ac:dyDescent="0.25">
      <c r="A127" s="17">
        <v>16</v>
      </c>
      <c r="B127" s="18" t="s">
        <v>323</v>
      </c>
      <c r="C127" s="19" t="s">
        <v>39</v>
      </c>
      <c r="D127" s="20">
        <v>27</v>
      </c>
      <c r="E127" s="21"/>
      <c r="F127" s="21"/>
      <c r="G127" s="21"/>
      <c r="H127" s="21"/>
      <c r="I127" s="21"/>
      <c r="J127" s="21"/>
      <c r="K127" s="28"/>
      <c r="L127" s="23"/>
    </row>
    <row r="128" spans="1:12" x14ac:dyDescent="0.25">
      <c r="A128" s="17"/>
      <c r="B128" s="24" t="s">
        <v>14</v>
      </c>
      <c r="C128" s="19" t="s">
        <v>15</v>
      </c>
      <c r="D128" s="21">
        <v>90.45</v>
      </c>
      <c r="E128" s="21"/>
      <c r="F128" s="21"/>
      <c r="G128" s="21"/>
      <c r="H128" s="21"/>
      <c r="I128" s="21"/>
      <c r="J128" s="21"/>
      <c r="K128" s="28"/>
      <c r="L128" s="23" t="s">
        <v>304</v>
      </c>
    </row>
    <row r="129" spans="1:12" x14ac:dyDescent="0.25">
      <c r="A129" s="17"/>
      <c r="B129" s="24" t="s">
        <v>27</v>
      </c>
      <c r="C129" s="19" t="s">
        <v>19</v>
      </c>
      <c r="D129" s="21">
        <v>24.84</v>
      </c>
      <c r="E129" s="21"/>
      <c r="F129" s="21"/>
      <c r="G129" s="21"/>
      <c r="H129" s="21"/>
      <c r="I129" s="21"/>
      <c r="J129" s="21"/>
      <c r="K129" s="28"/>
      <c r="L129" s="23" t="s">
        <v>304</v>
      </c>
    </row>
    <row r="130" spans="1:12" x14ac:dyDescent="0.25">
      <c r="A130" s="17"/>
      <c r="B130" s="19" t="s">
        <v>21</v>
      </c>
      <c r="C130" s="19"/>
      <c r="D130" s="21"/>
      <c r="E130" s="21"/>
      <c r="F130" s="21"/>
      <c r="G130" s="21"/>
      <c r="H130" s="21"/>
      <c r="I130" s="21"/>
      <c r="J130" s="21"/>
      <c r="K130" s="28"/>
      <c r="L130" s="23"/>
    </row>
    <row r="131" spans="1:12" x14ac:dyDescent="0.25">
      <c r="A131" s="17"/>
      <c r="B131" s="24" t="s">
        <v>167</v>
      </c>
      <c r="C131" s="19" t="s">
        <v>39</v>
      </c>
      <c r="D131" s="21">
        <v>2.97</v>
      </c>
      <c r="E131" s="21"/>
      <c r="F131" s="21"/>
      <c r="G131" s="21"/>
      <c r="H131" s="21"/>
      <c r="I131" s="21"/>
      <c r="J131" s="21"/>
      <c r="K131" s="28"/>
      <c r="L131" s="23" t="s">
        <v>302</v>
      </c>
    </row>
    <row r="132" spans="1:12" x14ac:dyDescent="0.25">
      <c r="A132" s="17"/>
      <c r="B132" s="24" t="s">
        <v>168</v>
      </c>
      <c r="C132" s="19" t="s">
        <v>29</v>
      </c>
      <c r="D132" s="21">
        <v>1834.2391304347821</v>
      </c>
      <c r="E132" s="21"/>
      <c r="F132" s="21"/>
      <c r="G132" s="21"/>
      <c r="H132" s="21"/>
      <c r="I132" s="21"/>
      <c r="J132" s="21"/>
      <c r="K132" s="28"/>
      <c r="L132" s="23" t="s">
        <v>302</v>
      </c>
    </row>
    <row r="133" spans="1:12" x14ac:dyDescent="0.25">
      <c r="A133" s="17"/>
      <c r="B133" s="24" t="s">
        <v>23</v>
      </c>
      <c r="C133" s="19" t="s">
        <v>19</v>
      </c>
      <c r="D133" s="21">
        <v>4.32</v>
      </c>
      <c r="E133" s="21"/>
      <c r="F133" s="21"/>
      <c r="G133" s="21"/>
      <c r="H133" s="21"/>
      <c r="I133" s="21"/>
      <c r="J133" s="21"/>
      <c r="K133" s="28"/>
      <c r="L133" s="23" t="s">
        <v>302</v>
      </c>
    </row>
    <row r="134" spans="1:12" x14ac:dyDescent="0.25">
      <c r="A134" s="17">
        <v>17</v>
      </c>
      <c r="B134" s="29" t="s">
        <v>200</v>
      </c>
      <c r="C134" s="19" t="s">
        <v>17</v>
      </c>
      <c r="D134" s="20">
        <v>0.34</v>
      </c>
      <c r="E134" s="21"/>
      <c r="F134" s="21"/>
      <c r="G134" s="21"/>
      <c r="H134" s="21"/>
      <c r="I134" s="21"/>
      <c r="J134" s="21"/>
      <c r="K134" s="28"/>
      <c r="L134" s="23"/>
    </row>
    <row r="135" spans="1:12" x14ac:dyDescent="0.25">
      <c r="A135" s="17"/>
      <c r="B135" s="24" t="s">
        <v>22</v>
      </c>
      <c r="C135" s="19" t="s">
        <v>15</v>
      </c>
      <c r="D135" s="21">
        <v>14.3208</v>
      </c>
      <c r="E135" s="21"/>
      <c r="F135" s="21"/>
      <c r="G135" s="21"/>
      <c r="H135" s="21"/>
      <c r="I135" s="21"/>
      <c r="J135" s="21"/>
      <c r="K135" s="28"/>
      <c r="L135" s="23" t="s">
        <v>304</v>
      </c>
    </row>
    <row r="136" spans="1:12" x14ac:dyDescent="0.25">
      <c r="A136" s="17"/>
      <c r="B136" s="24" t="s">
        <v>18</v>
      </c>
      <c r="C136" s="19" t="s">
        <v>19</v>
      </c>
      <c r="D136" s="21">
        <v>1.7612000000000001</v>
      </c>
      <c r="E136" s="21"/>
      <c r="F136" s="21"/>
      <c r="G136" s="21"/>
      <c r="H136" s="21"/>
      <c r="I136" s="21"/>
      <c r="J136" s="21"/>
      <c r="K136" s="28"/>
      <c r="L136" s="23" t="s">
        <v>304</v>
      </c>
    </row>
    <row r="137" spans="1:12" x14ac:dyDescent="0.25">
      <c r="A137" s="17"/>
      <c r="B137" s="19" t="s">
        <v>21</v>
      </c>
      <c r="C137" s="19"/>
      <c r="D137" s="21"/>
      <c r="E137" s="21"/>
      <c r="F137" s="21"/>
      <c r="G137" s="21"/>
      <c r="H137" s="21"/>
      <c r="I137" s="21"/>
      <c r="J137" s="21"/>
      <c r="K137" s="28"/>
      <c r="L137" s="23"/>
    </row>
    <row r="138" spans="1:12" x14ac:dyDescent="0.25">
      <c r="A138" s="17"/>
      <c r="B138" s="24" t="s">
        <v>324</v>
      </c>
      <c r="C138" s="19" t="s">
        <v>17</v>
      </c>
      <c r="D138" s="21">
        <v>9.4500000000000001E-2</v>
      </c>
      <c r="E138" s="21"/>
      <c r="F138" s="21"/>
      <c r="G138" s="21"/>
      <c r="H138" s="21"/>
      <c r="I138" s="21"/>
      <c r="J138" s="21"/>
      <c r="K138" s="28"/>
      <c r="L138" s="23" t="s">
        <v>302</v>
      </c>
    </row>
    <row r="139" spans="1:12" x14ac:dyDescent="0.25">
      <c r="A139" s="17"/>
      <c r="B139" s="24" t="s">
        <v>169</v>
      </c>
      <c r="C139" s="19" t="s">
        <v>17</v>
      </c>
      <c r="D139" s="21">
        <v>6.409999999999999E-2</v>
      </c>
      <c r="E139" s="21"/>
      <c r="F139" s="21"/>
      <c r="G139" s="21"/>
      <c r="H139" s="21"/>
      <c r="I139" s="21"/>
      <c r="J139" s="21"/>
      <c r="K139" s="28"/>
      <c r="L139" s="23" t="s">
        <v>302</v>
      </c>
    </row>
    <row r="140" spans="1:12" x14ac:dyDescent="0.25">
      <c r="A140" s="17"/>
      <c r="B140" s="24" t="s">
        <v>201</v>
      </c>
      <c r="C140" s="19" t="s">
        <v>17</v>
      </c>
      <c r="D140" s="21">
        <v>0.17660000000000001</v>
      </c>
      <c r="E140" s="21"/>
      <c r="F140" s="21"/>
      <c r="G140" s="21"/>
      <c r="H140" s="21"/>
      <c r="I140" s="21"/>
      <c r="J140" s="21"/>
      <c r="K140" s="28"/>
      <c r="L140" s="23" t="s">
        <v>302</v>
      </c>
    </row>
    <row r="141" spans="1:12" x14ac:dyDescent="0.25">
      <c r="A141" s="17"/>
      <c r="B141" s="24" t="s">
        <v>325</v>
      </c>
      <c r="C141" s="19" t="s">
        <v>17</v>
      </c>
      <c r="D141" s="21">
        <v>3.3999999999999998E-3</v>
      </c>
      <c r="E141" s="21"/>
      <c r="F141" s="21"/>
      <c r="G141" s="21"/>
      <c r="H141" s="21"/>
      <c r="I141" s="21"/>
      <c r="J141" s="21"/>
      <c r="K141" s="28"/>
      <c r="L141" s="23" t="s">
        <v>302</v>
      </c>
    </row>
    <row r="142" spans="1:12" x14ac:dyDescent="0.25">
      <c r="A142" s="37"/>
      <c r="B142" s="33" t="s">
        <v>120</v>
      </c>
      <c r="C142" s="34" t="s">
        <v>28</v>
      </c>
      <c r="D142" s="35">
        <v>4</v>
      </c>
      <c r="E142" s="35"/>
      <c r="F142" s="21"/>
      <c r="G142" s="35"/>
      <c r="H142" s="35"/>
      <c r="I142" s="35"/>
      <c r="J142" s="35"/>
      <c r="K142" s="28"/>
      <c r="L142" s="23" t="s">
        <v>302</v>
      </c>
    </row>
    <row r="143" spans="1:12" x14ac:dyDescent="0.25">
      <c r="A143" s="38"/>
      <c r="B143" s="33" t="s">
        <v>170</v>
      </c>
      <c r="C143" s="34" t="s">
        <v>28</v>
      </c>
      <c r="D143" s="35">
        <v>1</v>
      </c>
      <c r="E143" s="35"/>
      <c r="F143" s="21"/>
      <c r="G143" s="35"/>
      <c r="H143" s="35"/>
      <c r="I143" s="35"/>
      <c r="J143" s="35"/>
      <c r="K143" s="28"/>
      <c r="L143" s="23" t="s">
        <v>302</v>
      </c>
    </row>
    <row r="144" spans="1:12" x14ac:dyDescent="0.25">
      <c r="A144" s="38"/>
      <c r="B144" s="33" t="s">
        <v>51</v>
      </c>
      <c r="C144" s="34" t="s">
        <v>30</v>
      </c>
      <c r="D144" s="35">
        <v>9.1800000000000015</v>
      </c>
      <c r="E144" s="35"/>
      <c r="F144" s="21"/>
      <c r="G144" s="35"/>
      <c r="H144" s="35"/>
      <c r="I144" s="35"/>
      <c r="J144" s="35"/>
      <c r="K144" s="28"/>
      <c r="L144" s="23" t="s">
        <v>302</v>
      </c>
    </row>
    <row r="145" spans="1:243" x14ac:dyDescent="0.2">
      <c r="A145" s="19"/>
      <c r="B145" s="24" t="s">
        <v>40</v>
      </c>
      <c r="C145" s="19" t="s">
        <v>19</v>
      </c>
      <c r="D145" s="21">
        <v>1.0925400000000001</v>
      </c>
      <c r="E145" s="21"/>
      <c r="F145" s="21"/>
      <c r="G145" s="21"/>
      <c r="H145" s="21"/>
      <c r="I145" s="21"/>
      <c r="J145" s="21"/>
      <c r="K145" s="28"/>
      <c r="L145" s="23" t="s">
        <v>302</v>
      </c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</row>
    <row r="146" spans="1:243" x14ac:dyDescent="0.25">
      <c r="A146" s="17">
        <v>18</v>
      </c>
      <c r="B146" s="29" t="s">
        <v>202</v>
      </c>
      <c r="C146" s="19" t="s">
        <v>49</v>
      </c>
      <c r="D146" s="20">
        <v>15</v>
      </c>
      <c r="E146" s="21"/>
      <c r="F146" s="21"/>
      <c r="G146" s="21"/>
      <c r="H146" s="21"/>
      <c r="I146" s="21"/>
      <c r="J146" s="21"/>
      <c r="K146" s="28"/>
      <c r="L146" s="23"/>
    </row>
    <row r="147" spans="1:243" x14ac:dyDescent="0.25">
      <c r="A147" s="17"/>
      <c r="B147" s="24" t="s">
        <v>14</v>
      </c>
      <c r="C147" s="19" t="s">
        <v>15</v>
      </c>
      <c r="D147" s="21">
        <v>5.8199999999999994</v>
      </c>
      <c r="E147" s="21"/>
      <c r="F147" s="21"/>
      <c r="G147" s="21"/>
      <c r="H147" s="21"/>
      <c r="I147" s="21"/>
      <c r="J147" s="21"/>
      <c r="K147" s="28"/>
      <c r="L147" s="23" t="s">
        <v>304</v>
      </c>
    </row>
    <row r="148" spans="1:243" x14ac:dyDescent="0.25">
      <c r="A148" s="17"/>
      <c r="B148" s="24" t="s">
        <v>27</v>
      </c>
      <c r="C148" s="19" t="s">
        <v>19</v>
      </c>
      <c r="D148" s="21">
        <v>4.4999999999999997E-3</v>
      </c>
      <c r="E148" s="21"/>
      <c r="F148" s="21"/>
      <c r="G148" s="21"/>
      <c r="H148" s="21"/>
      <c r="I148" s="21"/>
      <c r="J148" s="21"/>
      <c r="K148" s="28"/>
      <c r="L148" s="23" t="s">
        <v>304</v>
      </c>
    </row>
    <row r="149" spans="1:243" x14ac:dyDescent="0.25">
      <c r="A149" s="17"/>
      <c r="B149" s="19" t="s">
        <v>21</v>
      </c>
      <c r="C149" s="19"/>
      <c r="D149" s="21"/>
      <c r="E149" s="21"/>
      <c r="F149" s="21"/>
      <c r="G149" s="21"/>
      <c r="H149" s="21"/>
      <c r="I149" s="21"/>
      <c r="J149" s="21"/>
      <c r="K149" s="28"/>
      <c r="L149" s="23"/>
    </row>
    <row r="150" spans="1:243" x14ac:dyDescent="0.25">
      <c r="A150" s="40"/>
      <c r="B150" s="24" t="s">
        <v>65</v>
      </c>
      <c r="C150" s="19" t="s">
        <v>30</v>
      </c>
      <c r="D150" s="21">
        <v>3.7650000000000001</v>
      </c>
      <c r="E150" s="21"/>
      <c r="F150" s="21"/>
      <c r="G150" s="21"/>
      <c r="H150" s="21"/>
      <c r="I150" s="21"/>
      <c r="J150" s="21"/>
      <c r="K150" s="28"/>
      <c r="L150" s="23" t="s">
        <v>302</v>
      </c>
    </row>
    <row r="151" spans="1:243" x14ac:dyDescent="0.25">
      <c r="A151" s="40"/>
      <c r="B151" s="24" t="s">
        <v>68</v>
      </c>
      <c r="C151" s="19" t="s">
        <v>30</v>
      </c>
      <c r="D151" s="21">
        <v>0.40500000000000003</v>
      </c>
      <c r="E151" s="21"/>
      <c r="F151" s="21"/>
      <c r="G151" s="21"/>
      <c r="H151" s="21"/>
      <c r="I151" s="21"/>
      <c r="J151" s="21"/>
      <c r="K151" s="28"/>
      <c r="L151" s="23" t="s">
        <v>302</v>
      </c>
    </row>
    <row r="152" spans="1:243" x14ac:dyDescent="0.2">
      <c r="A152" s="19"/>
      <c r="B152" s="24" t="s">
        <v>40</v>
      </c>
      <c r="C152" s="19" t="s">
        <v>19</v>
      </c>
      <c r="D152" s="21">
        <v>2.8500000000000001E-2</v>
      </c>
      <c r="E152" s="21"/>
      <c r="F152" s="21"/>
      <c r="G152" s="21"/>
      <c r="H152" s="21"/>
      <c r="I152" s="21"/>
      <c r="J152" s="21"/>
      <c r="K152" s="28"/>
      <c r="L152" s="23" t="s">
        <v>302</v>
      </c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</row>
    <row r="153" spans="1:243" x14ac:dyDescent="0.2">
      <c r="A153" s="41" t="s">
        <v>191</v>
      </c>
      <c r="B153" s="29" t="s">
        <v>287</v>
      </c>
      <c r="C153" s="19" t="s">
        <v>49</v>
      </c>
      <c r="D153" s="20">
        <v>2.2000000000000002</v>
      </c>
      <c r="E153" s="42"/>
      <c r="F153" s="42"/>
      <c r="G153" s="21"/>
      <c r="H153" s="21"/>
      <c r="I153" s="42"/>
      <c r="J153" s="42"/>
      <c r="K153" s="28"/>
      <c r="L153" s="2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</row>
    <row r="154" spans="1:243" x14ac:dyDescent="0.2">
      <c r="A154" s="30"/>
      <c r="B154" s="24" t="s">
        <v>54</v>
      </c>
      <c r="C154" s="19" t="s">
        <v>15</v>
      </c>
      <c r="D154" s="21">
        <v>2.4640000000000004</v>
      </c>
      <c r="E154" s="21"/>
      <c r="F154" s="21"/>
      <c r="G154" s="21"/>
      <c r="H154" s="21"/>
      <c r="I154" s="21"/>
      <c r="J154" s="21"/>
      <c r="K154" s="28"/>
      <c r="L154" s="23" t="s">
        <v>304</v>
      </c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</row>
    <row r="155" spans="1:243" x14ac:dyDescent="0.2">
      <c r="A155" s="30"/>
      <c r="B155" s="24" t="s">
        <v>27</v>
      </c>
      <c r="C155" s="19" t="s">
        <v>19</v>
      </c>
      <c r="D155" s="21">
        <v>1.1616000000000002</v>
      </c>
      <c r="E155" s="21"/>
      <c r="F155" s="21"/>
      <c r="G155" s="21"/>
      <c r="H155" s="21"/>
      <c r="I155" s="21"/>
      <c r="J155" s="21"/>
      <c r="K155" s="28"/>
      <c r="L155" s="23" t="s">
        <v>304</v>
      </c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</row>
    <row r="156" spans="1:243" x14ac:dyDescent="0.25">
      <c r="A156" s="17"/>
      <c r="B156" s="19" t="s">
        <v>21</v>
      </c>
      <c r="C156" s="19"/>
      <c r="D156" s="21"/>
      <c r="E156" s="21"/>
      <c r="F156" s="21"/>
      <c r="G156" s="21"/>
      <c r="H156" s="21"/>
      <c r="I156" s="21"/>
      <c r="J156" s="21"/>
      <c r="K156" s="28"/>
      <c r="L156" s="23"/>
    </row>
    <row r="157" spans="1:243" x14ac:dyDescent="0.2">
      <c r="A157" s="44"/>
      <c r="B157" s="24" t="s">
        <v>56</v>
      </c>
      <c r="C157" s="19" t="s">
        <v>49</v>
      </c>
      <c r="D157" s="21">
        <v>2.2000000000000002</v>
      </c>
      <c r="E157" s="21"/>
      <c r="F157" s="21"/>
      <c r="G157" s="21"/>
      <c r="H157" s="21"/>
      <c r="I157" s="21"/>
      <c r="J157" s="21"/>
      <c r="K157" s="28"/>
      <c r="L157" s="23" t="s">
        <v>302</v>
      </c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</row>
    <row r="158" spans="1:243" x14ac:dyDescent="0.2">
      <c r="A158" s="44"/>
      <c r="B158" s="24" t="s">
        <v>51</v>
      </c>
      <c r="C158" s="19" t="s">
        <v>30</v>
      </c>
      <c r="D158" s="21">
        <v>3.5640000000000005</v>
      </c>
      <c r="E158" s="21"/>
      <c r="F158" s="21"/>
      <c r="G158" s="21"/>
      <c r="H158" s="21"/>
      <c r="I158" s="21"/>
      <c r="J158" s="21"/>
      <c r="K158" s="28"/>
      <c r="L158" s="23" t="s">
        <v>302</v>
      </c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</row>
    <row r="159" spans="1:243" x14ac:dyDescent="0.2">
      <c r="A159" s="19"/>
      <c r="B159" s="24" t="s">
        <v>40</v>
      </c>
      <c r="C159" s="19" t="s">
        <v>19</v>
      </c>
      <c r="D159" s="21">
        <v>0.11880000000000002</v>
      </c>
      <c r="E159" s="21"/>
      <c r="F159" s="21"/>
      <c r="G159" s="21"/>
      <c r="H159" s="21"/>
      <c r="I159" s="21"/>
      <c r="J159" s="21"/>
      <c r="K159" s="28"/>
      <c r="L159" s="23" t="s">
        <v>302</v>
      </c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</row>
    <row r="160" spans="1:243" ht="15" x14ac:dyDescent="0.25">
      <c r="A160" s="17">
        <v>20</v>
      </c>
      <c r="B160" s="18" t="s">
        <v>192</v>
      </c>
      <c r="C160" s="19" t="s">
        <v>317</v>
      </c>
      <c r="D160" s="20">
        <v>1.2000000000000002</v>
      </c>
      <c r="E160" s="21"/>
      <c r="F160" s="21"/>
      <c r="G160" s="21"/>
      <c r="H160" s="21"/>
      <c r="I160" s="21"/>
      <c r="J160" s="21"/>
      <c r="K160" s="28"/>
      <c r="L160" s="23"/>
    </row>
    <row r="161" spans="1:244" x14ac:dyDescent="0.25">
      <c r="A161" s="17"/>
      <c r="B161" s="24" t="s">
        <v>14</v>
      </c>
      <c r="C161" s="19" t="s">
        <v>15</v>
      </c>
      <c r="D161" s="21">
        <v>3.7920000000000007</v>
      </c>
      <c r="E161" s="21"/>
      <c r="F161" s="21"/>
      <c r="G161" s="21"/>
      <c r="H161" s="21"/>
      <c r="I161" s="21"/>
      <c r="J161" s="21"/>
      <c r="K161" s="28"/>
      <c r="L161" s="23" t="s">
        <v>304</v>
      </c>
    </row>
    <row r="162" spans="1:244" x14ac:dyDescent="0.25">
      <c r="A162" s="17"/>
      <c r="B162" s="19" t="s">
        <v>21</v>
      </c>
      <c r="C162" s="19"/>
      <c r="D162" s="21"/>
      <c r="E162" s="21"/>
      <c r="F162" s="21"/>
      <c r="G162" s="21"/>
      <c r="H162" s="21"/>
      <c r="I162" s="21"/>
      <c r="J162" s="21"/>
      <c r="K162" s="28"/>
      <c r="L162" s="23"/>
    </row>
    <row r="163" spans="1:244" ht="15" x14ac:dyDescent="0.25">
      <c r="A163" s="17"/>
      <c r="B163" s="24" t="s">
        <v>84</v>
      </c>
      <c r="C163" s="19" t="s">
        <v>317</v>
      </c>
      <c r="D163" s="21">
        <v>1.5000000000000002</v>
      </c>
      <c r="E163" s="21"/>
      <c r="F163" s="21"/>
      <c r="G163" s="21"/>
      <c r="H163" s="21"/>
      <c r="I163" s="21"/>
      <c r="J163" s="21"/>
      <c r="K163" s="28"/>
      <c r="L163" s="23" t="s">
        <v>302</v>
      </c>
    </row>
    <row r="164" spans="1:244" x14ac:dyDescent="0.25">
      <c r="A164" s="17"/>
      <c r="B164" s="24" t="s">
        <v>23</v>
      </c>
      <c r="C164" s="19" t="s">
        <v>19</v>
      </c>
      <c r="D164" s="21">
        <v>1.2000000000000002E-2</v>
      </c>
      <c r="E164" s="21"/>
      <c r="F164" s="21"/>
      <c r="G164" s="21"/>
      <c r="H164" s="21"/>
      <c r="I164" s="21"/>
      <c r="J164" s="21"/>
      <c r="K164" s="28"/>
      <c r="L164" s="23" t="s">
        <v>302</v>
      </c>
    </row>
    <row r="165" spans="1:244" x14ac:dyDescent="0.25">
      <c r="A165" s="17">
        <v>21</v>
      </c>
      <c r="B165" s="18" t="s">
        <v>171</v>
      </c>
      <c r="C165" s="19" t="s">
        <v>49</v>
      </c>
      <c r="D165" s="20">
        <v>24</v>
      </c>
      <c r="E165" s="21"/>
      <c r="F165" s="21"/>
      <c r="G165" s="21"/>
      <c r="H165" s="21"/>
      <c r="I165" s="21"/>
      <c r="J165" s="21"/>
      <c r="K165" s="28"/>
      <c r="L165" s="23"/>
    </row>
    <row r="166" spans="1:244" x14ac:dyDescent="0.25">
      <c r="A166" s="17"/>
      <c r="B166" s="24" t="s">
        <v>14</v>
      </c>
      <c r="C166" s="19" t="s">
        <v>15</v>
      </c>
      <c r="D166" s="21">
        <v>8.1504000000000012</v>
      </c>
      <c r="E166" s="21"/>
      <c r="F166" s="21"/>
      <c r="G166" s="21"/>
      <c r="H166" s="21"/>
      <c r="I166" s="21"/>
      <c r="J166" s="21"/>
      <c r="K166" s="28"/>
      <c r="L166" s="23" t="s">
        <v>304</v>
      </c>
    </row>
    <row r="167" spans="1:244" x14ac:dyDescent="0.25">
      <c r="A167" s="17"/>
      <c r="B167" s="24" t="s">
        <v>27</v>
      </c>
      <c r="C167" s="19" t="s">
        <v>19</v>
      </c>
      <c r="D167" s="21">
        <v>0.57600000000000007</v>
      </c>
      <c r="E167" s="21"/>
      <c r="F167" s="21"/>
      <c r="G167" s="21"/>
      <c r="H167" s="21"/>
      <c r="I167" s="21"/>
      <c r="J167" s="21"/>
      <c r="K167" s="28"/>
      <c r="L167" s="23" t="s">
        <v>304</v>
      </c>
    </row>
    <row r="168" spans="1:244" x14ac:dyDescent="0.25">
      <c r="A168" s="17"/>
      <c r="B168" s="19" t="s">
        <v>21</v>
      </c>
      <c r="C168" s="19"/>
      <c r="D168" s="21"/>
      <c r="E168" s="21"/>
      <c r="F168" s="21"/>
      <c r="G168" s="21"/>
      <c r="H168" s="21"/>
      <c r="I168" s="21"/>
      <c r="J168" s="21"/>
      <c r="K168" s="28"/>
      <c r="L168" s="23"/>
    </row>
    <row r="169" spans="1:244" x14ac:dyDescent="0.25">
      <c r="A169" s="17"/>
      <c r="B169" s="24" t="s">
        <v>53</v>
      </c>
      <c r="C169" s="19" t="s">
        <v>39</v>
      </c>
      <c r="D169" s="21">
        <v>1.2624</v>
      </c>
      <c r="E169" s="21"/>
      <c r="F169" s="21"/>
      <c r="G169" s="21"/>
      <c r="H169" s="21"/>
      <c r="I169" s="21"/>
      <c r="J169" s="21"/>
      <c r="K169" s="28"/>
      <c r="L169" s="23" t="s">
        <v>302</v>
      </c>
    </row>
    <row r="170" spans="1:244" x14ac:dyDescent="0.25">
      <c r="A170" s="17"/>
      <c r="B170" s="24" t="s">
        <v>23</v>
      </c>
      <c r="C170" s="19" t="s">
        <v>19</v>
      </c>
      <c r="D170" s="21">
        <v>1.536</v>
      </c>
      <c r="E170" s="21"/>
      <c r="F170" s="21"/>
      <c r="G170" s="21"/>
      <c r="H170" s="21"/>
      <c r="I170" s="21"/>
      <c r="J170" s="21"/>
      <c r="K170" s="28"/>
      <c r="L170" s="23" t="s">
        <v>302</v>
      </c>
    </row>
    <row r="171" spans="1:244" x14ac:dyDescent="0.2">
      <c r="A171" s="41" t="s">
        <v>173</v>
      </c>
      <c r="B171" s="29" t="s">
        <v>174</v>
      </c>
      <c r="C171" s="19" t="s">
        <v>49</v>
      </c>
      <c r="D171" s="20">
        <v>24</v>
      </c>
      <c r="E171" s="42"/>
      <c r="F171" s="42"/>
      <c r="G171" s="21"/>
      <c r="H171" s="21"/>
      <c r="I171" s="42"/>
      <c r="J171" s="42"/>
      <c r="K171" s="28"/>
      <c r="L171" s="23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</row>
    <row r="172" spans="1:244" x14ac:dyDescent="0.2">
      <c r="A172" s="30"/>
      <c r="B172" s="24" t="s">
        <v>54</v>
      </c>
      <c r="C172" s="19" t="s">
        <v>15</v>
      </c>
      <c r="D172" s="21">
        <v>15.600000000000001</v>
      </c>
      <c r="E172" s="21"/>
      <c r="F172" s="21"/>
      <c r="G172" s="21"/>
      <c r="H172" s="21"/>
      <c r="I172" s="21"/>
      <c r="J172" s="21"/>
      <c r="K172" s="28"/>
      <c r="L172" s="23" t="s">
        <v>304</v>
      </c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</row>
    <row r="173" spans="1:244" x14ac:dyDescent="0.2">
      <c r="A173" s="30"/>
      <c r="B173" s="24" t="s">
        <v>55</v>
      </c>
      <c r="C173" s="19" t="s">
        <v>46</v>
      </c>
      <c r="D173" s="21">
        <v>0.98399999999999987</v>
      </c>
      <c r="E173" s="21"/>
      <c r="F173" s="21"/>
      <c r="G173" s="21"/>
      <c r="H173" s="21"/>
      <c r="I173" s="21"/>
      <c r="J173" s="21"/>
      <c r="K173" s="28"/>
      <c r="L173" s="23" t="s">
        <v>304</v>
      </c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</row>
    <row r="174" spans="1:244" x14ac:dyDescent="0.2">
      <c r="A174" s="30"/>
      <c r="B174" s="24" t="s">
        <v>27</v>
      </c>
      <c r="C174" s="19" t="s">
        <v>19</v>
      </c>
      <c r="D174" s="21">
        <v>0.504</v>
      </c>
      <c r="E174" s="21"/>
      <c r="F174" s="21"/>
      <c r="G174" s="21"/>
      <c r="H174" s="21"/>
      <c r="I174" s="21"/>
      <c r="J174" s="21"/>
      <c r="K174" s="28"/>
      <c r="L174" s="23" t="s">
        <v>304</v>
      </c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</row>
    <row r="175" spans="1:244" x14ac:dyDescent="0.25">
      <c r="A175" s="17"/>
      <c r="B175" s="19" t="s">
        <v>21</v>
      </c>
      <c r="C175" s="19"/>
      <c r="D175" s="21"/>
      <c r="E175" s="21"/>
      <c r="F175" s="21"/>
      <c r="G175" s="21"/>
      <c r="H175" s="21"/>
      <c r="I175" s="21"/>
      <c r="J175" s="21"/>
      <c r="K175" s="28"/>
      <c r="L175" s="23"/>
    </row>
    <row r="176" spans="1:244" x14ac:dyDescent="0.2">
      <c r="A176" s="30"/>
      <c r="B176" s="24" t="s">
        <v>53</v>
      </c>
      <c r="C176" s="19" t="s">
        <v>39</v>
      </c>
      <c r="D176" s="21">
        <v>0.43440000000000001</v>
      </c>
      <c r="E176" s="21"/>
      <c r="F176" s="21"/>
      <c r="G176" s="21"/>
      <c r="H176" s="21"/>
      <c r="I176" s="21"/>
      <c r="J176" s="21"/>
      <c r="K176" s="28"/>
      <c r="L176" s="23" t="s">
        <v>302</v>
      </c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</row>
    <row r="177" spans="1:244" x14ac:dyDescent="0.2">
      <c r="A177" s="19"/>
      <c r="B177" s="24" t="s">
        <v>40</v>
      </c>
      <c r="C177" s="19" t="s">
        <v>19</v>
      </c>
      <c r="D177" s="21">
        <v>8.6880000000000008E-4</v>
      </c>
      <c r="E177" s="21"/>
      <c r="F177" s="21"/>
      <c r="G177" s="21"/>
      <c r="H177" s="21"/>
      <c r="I177" s="21"/>
      <c r="J177" s="21"/>
      <c r="K177" s="28"/>
      <c r="L177" s="23" t="s">
        <v>302</v>
      </c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</row>
    <row r="178" spans="1:244" x14ac:dyDescent="0.25">
      <c r="A178" s="17">
        <v>23</v>
      </c>
      <c r="B178" s="18" t="s">
        <v>193</v>
      </c>
      <c r="C178" s="19" t="s">
        <v>49</v>
      </c>
      <c r="D178" s="20">
        <v>24</v>
      </c>
      <c r="E178" s="21"/>
      <c r="F178" s="21"/>
      <c r="G178" s="21"/>
      <c r="H178" s="21"/>
      <c r="I178" s="21"/>
      <c r="J178" s="21"/>
      <c r="K178" s="28"/>
      <c r="L178" s="23"/>
    </row>
    <row r="179" spans="1:244" x14ac:dyDescent="0.25">
      <c r="A179" s="17"/>
      <c r="B179" s="24" t="s">
        <v>14</v>
      </c>
      <c r="C179" s="19" t="s">
        <v>15</v>
      </c>
      <c r="D179" s="21">
        <v>12.384</v>
      </c>
      <c r="E179" s="21"/>
      <c r="F179" s="21"/>
      <c r="G179" s="21"/>
      <c r="H179" s="21"/>
      <c r="I179" s="21"/>
      <c r="J179" s="21"/>
      <c r="K179" s="28"/>
      <c r="L179" s="23" t="s">
        <v>304</v>
      </c>
    </row>
    <row r="180" spans="1:244" x14ac:dyDescent="0.25">
      <c r="A180" s="17"/>
      <c r="B180" s="24" t="s">
        <v>27</v>
      </c>
      <c r="C180" s="19" t="s">
        <v>19</v>
      </c>
      <c r="D180" s="21">
        <v>0.24</v>
      </c>
      <c r="E180" s="21"/>
      <c r="F180" s="21"/>
      <c r="G180" s="21"/>
      <c r="H180" s="21"/>
      <c r="I180" s="21"/>
      <c r="J180" s="21"/>
      <c r="K180" s="28"/>
      <c r="L180" s="23" t="s">
        <v>304</v>
      </c>
    </row>
    <row r="181" spans="1:244" x14ac:dyDescent="0.25">
      <c r="A181" s="17"/>
      <c r="B181" s="19" t="s">
        <v>21</v>
      </c>
      <c r="C181" s="19"/>
      <c r="D181" s="21"/>
      <c r="E181" s="21"/>
      <c r="F181" s="21"/>
      <c r="G181" s="21"/>
      <c r="H181" s="21"/>
      <c r="I181" s="21"/>
      <c r="J181" s="21"/>
      <c r="K181" s="28"/>
      <c r="L181" s="23"/>
    </row>
    <row r="182" spans="1:244" x14ac:dyDescent="0.25">
      <c r="A182" s="17"/>
      <c r="B182" s="24" t="s">
        <v>66</v>
      </c>
      <c r="C182" s="19" t="s">
        <v>30</v>
      </c>
      <c r="D182" s="21">
        <v>15.120000000000001</v>
      </c>
      <c r="E182" s="21"/>
      <c r="F182" s="21"/>
      <c r="G182" s="21"/>
      <c r="H182" s="21"/>
      <c r="I182" s="21"/>
      <c r="J182" s="21"/>
      <c r="K182" s="28"/>
      <c r="L182" s="23" t="s">
        <v>302</v>
      </c>
    </row>
    <row r="183" spans="1:244" x14ac:dyDescent="0.25">
      <c r="A183" s="17"/>
      <c r="B183" s="24" t="s">
        <v>67</v>
      </c>
      <c r="C183" s="19" t="s">
        <v>30</v>
      </c>
      <c r="D183" s="21">
        <v>13.200000000000001</v>
      </c>
      <c r="E183" s="21"/>
      <c r="F183" s="21"/>
      <c r="G183" s="21"/>
      <c r="H183" s="21"/>
      <c r="I183" s="21"/>
      <c r="J183" s="21"/>
      <c r="K183" s="28"/>
      <c r="L183" s="23" t="s">
        <v>302</v>
      </c>
    </row>
    <row r="184" spans="1:244" x14ac:dyDescent="0.25">
      <c r="A184" s="17"/>
      <c r="B184" s="24" t="s">
        <v>194</v>
      </c>
      <c r="C184" s="19" t="s">
        <v>49</v>
      </c>
      <c r="D184" s="21">
        <v>0.72</v>
      </c>
      <c r="E184" s="21"/>
      <c r="F184" s="21"/>
      <c r="G184" s="21"/>
      <c r="H184" s="21"/>
      <c r="I184" s="21"/>
      <c r="J184" s="21"/>
      <c r="K184" s="28"/>
      <c r="L184" s="23" t="s">
        <v>302</v>
      </c>
    </row>
    <row r="185" spans="1:244" x14ac:dyDescent="0.2">
      <c r="A185" s="17"/>
      <c r="B185" s="24" t="s">
        <v>40</v>
      </c>
      <c r="C185" s="19" t="s">
        <v>19</v>
      </c>
      <c r="D185" s="21">
        <v>0.16799999999999998</v>
      </c>
      <c r="E185" s="21"/>
      <c r="F185" s="21"/>
      <c r="G185" s="21"/>
      <c r="H185" s="21"/>
      <c r="I185" s="21"/>
      <c r="J185" s="21"/>
      <c r="K185" s="28"/>
      <c r="L185" s="23" t="s">
        <v>302</v>
      </c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</row>
    <row r="186" spans="1:244" x14ac:dyDescent="0.2">
      <c r="A186" s="41" t="s">
        <v>58</v>
      </c>
      <c r="B186" s="29" t="s">
        <v>172</v>
      </c>
      <c r="C186" s="19" t="s">
        <v>49</v>
      </c>
      <c r="D186" s="20">
        <v>180</v>
      </c>
      <c r="E186" s="42"/>
      <c r="F186" s="42"/>
      <c r="G186" s="21"/>
      <c r="H186" s="21"/>
      <c r="I186" s="42"/>
      <c r="J186" s="42"/>
      <c r="K186" s="28"/>
      <c r="L186" s="23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</row>
    <row r="187" spans="1:244" x14ac:dyDescent="0.2">
      <c r="A187" s="30"/>
      <c r="B187" s="24" t="s">
        <v>54</v>
      </c>
      <c r="C187" s="19" t="s">
        <v>15</v>
      </c>
      <c r="D187" s="21">
        <v>115.2</v>
      </c>
      <c r="E187" s="21"/>
      <c r="F187" s="21"/>
      <c r="G187" s="21"/>
      <c r="H187" s="21"/>
      <c r="I187" s="21"/>
      <c r="J187" s="21"/>
      <c r="K187" s="28"/>
      <c r="L187" s="23" t="s">
        <v>304</v>
      </c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</row>
    <row r="188" spans="1:244" x14ac:dyDescent="0.2">
      <c r="A188" s="30"/>
      <c r="B188" s="24" t="s">
        <v>55</v>
      </c>
      <c r="C188" s="19" t="s">
        <v>46</v>
      </c>
      <c r="D188" s="21">
        <v>7.379999999999999</v>
      </c>
      <c r="E188" s="21"/>
      <c r="F188" s="21"/>
      <c r="G188" s="21"/>
      <c r="H188" s="21"/>
      <c r="I188" s="21"/>
      <c r="J188" s="21"/>
      <c r="K188" s="28"/>
      <c r="L188" s="23" t="s">
        <v>304</v>
      </c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</row>
    <row r="189" spans="1:244" x14ac:dyDescent="0.2">
      <c r="A189" s="30"/>
      <c r="B189" s="24" t="s">
        <v>27</v>
      </c>
      <c r="C189" s="19" t="s">
        <v>19</v>
      </c>
      <c r="D189" s="21">
        <v>3.7800000000000002</v>
      </c>
      <c r="E189" s="21"/>
      <c r="F189" s="21"/>
      <c r="G189" s="21"/>
      <c r="H189" s="21"/>
      <c r="I189" s="21"/>
      <c r="J189" s="21"/>
      <c r="K189" s="28"/>
      <c r="L189" s="23" t="s">
        <v>304</v>
      </c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</row>
    <row r="190" spans="1:244" x14ac:dyDescent="0.25">
      <c r="A190" s="17"/>
      <c r="B190" s="19" t="s">
        <v>21</v>
      </c>
      <c r="C190" s="19"/>
      <c r="D190" s="21"/>
      <c r="E190" s="21"/>
      <c r="F190" s="21"/>
      <c r="G190" s="21"/>
      <c r="H190" s="21"/>
      <c r="I190" s="21"/>
      <c r="J190" s="21"/>
      <c r="K190" s="28"/>
      <c r="L190" s="23"/>
    </row>
    <row r="191" spans="1:244" x14ac:dyDescent="0.2">
      <c r="A191" s="30"/>
      <c r="B191" s="24" t="s">
        <v>53</v>
      </c>
      <c r="C191" s="19" t="s">
        <v>39</v>
      </c>
      <c r="D191" s="21">
        <v>3.2040000000000002</v>
      </c>
      <c r="E191" s="21"/>
      <c r="F191" s="21"/>
      <c r="G191" s="21"/>
      <c r="H191" s="21"/>
      <c r="I191" s="21"/>
      <c r="J191" s="21"/>
      <c r="K191" s="28"/>
      <c r="L191" s="23" t="s">
        <v>302</v>
      </c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</row>
    <row r="192" spans="1:244" x14ac:dyDescent="0.2">
      <c r="A192" s="19"/>
      <c r="B192" s="24" t="s">
        <v>40</v>
      </c>
      <c r="C192" s="19" t="s">
        <v>19</v>
      </c>
      <c r="D192" s="21">
        <v>9.6120000000000008E-3</v>
      </c>
      <c r="E192" s="21"/>
      <c r="F192" s="21"/>
      <c r="G192" s="21"/>
      <c r="H192" s="21"/>
      <c r="I192" s="21"/>
      <c r="J192" s="21"/>
      <c r="K192" s="28"/>
      <c r="L192" s="23" t="s">
        <v>302</v>
      </c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</row>
    <row r="193" spans="1:243" x14ac:dyDescent="0.25">
      <c r="A193" s="17">
        <v>25</v>
      </c>
      <c r="B193" s="18" t="s">
        <v>195</v>
      </c>
      <c r="C193" s="19" t="s">
        <v>49</v>
      </c>
      <c r="D193" s="20">
        <v>180</v>
      </c>
      <c r="E193" s="21"/>
      <c r="F193" s="21"/>
      <c r="G193" s="21"/>
      <c r="H193" s="21"/>
      <c r="I193" s="21"/>
      <c r="J193" s="21"/>
      <c r="K193" s="28"/>
      <c r="L193" s="23"/>
    </row>
    <row r="194" spans="1:243" x14ac:dyDescent="0.25">
      <c r="A194" s="17"/>
      <c r="B194" s="24" t="s">
        <v>14</v>
      </c>
      <c r="C194" s="19" t="s">
        <v>15</v>
      </c>
      <c r="D194" s="21">
        <v>73.8</v>
      </c>
      <c r="E194" s="21"/>
      <c r="F194" s="21"/>
      <c r="G194" s="21"/>
      <c r="H194" s="21"/>
      <c r="I194" s="21"/>
      <c r="J194" s="21"/>
      <c r="K194" s="28"/>
      <c r="L194" s="23" t="s">
        <v>304</v>
      </c>
    </row>
    <row r="195" spans="1:243" x14ac:dyDescent="0.25">
      <c r="A195" s="17"/>
      <c r="B195" s="24" t="s">
        <v>27</v>
      </c>
      <c r="C195" s="19" t="s">
        <v>19</v>
      </c>
      <c r="D195" s="21">
        <v>1.62</v>
      </c>
      <c r="E195" s="21"/>
      <c r="F195" s="21"/>
      <c r="G195" s="21"/>
      <c r="H195" s="21"/>
      <c r="I195" s="21"/>
      <c r="J195" s="21"/>
      <c r="K195" s="28"/>
      <c r="L195" s="23" t="s">
        <v>304</v>
      </c>
    </row>
    <row r="196" spans="1:243" x14ac:dyDescent="0.25">
      <c r="A196" s="17"/>
      <c r="B196" s="19" t="s">
        <v>21</v>
      </c>
      <c r="C196" s="19"/>
      <c r="D196" s="21"/>
      <c r="E196" s="21"/>
      <c r="F196" s="21"/>
      <c r="G196" s="21"/>
      <c r="H196" s="21"/>
      <c r="I196" s="21"/>
      <c r="J196" s="21"/>
      <c r="K196" s="28"/>
      <c r="L196" s="23"/>
    </row>
    <row r="197" spans="1:243" x14ac:dyDescent="0.25">
      <c r="A197" s="17"/>
      <c r="B197" s="24" t="s">
        <v>66</v>
      </c>
      <c r="C197" s="19" t="s">
        <v>30</v>
      </c>
      <c r="D197" s="21">
        <v>113.4</v>
      </c>
      <c r="E197" s="21"/>
      <c r="F197" s="21"/>
      <c r="G197" s="21"/>
      <c r="H197" s="21"/>
      <c r="I197" s="21"/>
      <c r="J197" s="21"/>
      <c r="K197" s="28"/>
      <c r="L197" s="23" t="s">
        <v>302</v>
      </c>
    </row>
    <row r="198" spans="1:243" x14ac:dyDescent="0.25">
      <c r="A198" s="17"/>
      <c r="B198" s="24" t="s">
        <v>67</v>
      </c>
      <c r="C198" s="19" t="s">
        <v>30</v>
      </c>
      <c r="D198" s="21">
        <v>91.8</v>
      </c>
      <c r="E198" s="21"/>
      <c r="F198" s="21"/>
      <c r="G198" s="21"/>
      <c r="H198" s="21"/>
      <c r="I198" s="21"/>
      <c r="J198" s="21"/>
      <c r="K198" s="28"/>
      <c r="L198" s="23" t="s">
        <v>302</v>
      </c>
    </row>
    <row r="199" spans="1:243" x14ac:dyDescent="0.25">
      <c r="A199" s="17"/>
      <c r="B199" s="24" t="s">
        <v>194</v>
      </c>
      <c r="C199" s="19" t="s">
        <v>49</v>
      </c>
      <c r="D199" s="21">
        <v>5.3999999999999995</v>
      </c>
      <c r="E199" s="21"/>
      <c r="F199" s="21"/>
      <c r="G199" s="21"/>
      <c r="H199" s="21"/>
      <c r="I199" s="21"/>
      <c r="J199" s="21"/>
      <c r="K199" s="28"/>
      <c r="L199" s="23" t="s">
        <v>302</v>
      </c>
    </row>
    <row r="200" spans="1:243" x14ac:dyDescent="0.2">
      <c r="A200" s="17"/>
      <c r="B200" s="24" t="s">
        <v>40</v>
      </c>
      <c r="C200" s="19" t="s">
        <v>19</v>
      </c>
      <c r="D200" s="21">
        <v>1.2599999999999998</v>
      </c>
      <c r="E200" s="21"/>
      <c r="F200" s="21"/>
      <c r="G200" s="21"/>
      <c r="H200" s="21"/>
      <c r="I200" s="21"/>
      <c r="J200" s="21"/>
      <c r="K200" s="28"/>
      <c r="L200" s="23" t="s">
        <v>302</v>
      </c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</row>
    <row r="201" spans="1:243" x14ac:dyDescent="0.25">
      <c r="A201" s="17">
        <v>26</v>
      </c>
      <c r="B201" s="18" t="s">
        <v>163</v>
      </c>
      <c r="C201" s="19" t="s">
        <v>49</v>
      </c>
      <c r="D201" s="20">
        <v>32.64</v>
      </c>
      <c r="E201" s="21"/>
      <c r="F201" s="21"/>
      <c r="G201" s="21"/>
      <c r="H201" s="21"/>
      <c r="I201" s="21"/>
      <c r="J201" s="21"/>
      <c r="K201" s="28"/>
      <c r="L201" s="23"/>
    </row>
    <row r="202" spans="1:243" x14ac:dyDescent="0.25">
      <c r="A202" s="17"/>
      <c r="B202" s="24" t="s">
        <v>14</v>
      </c>
      <c r="C202" s="19" t="s">
        <v>15</v>
      </c>
      <c r="D202" s="21">
        <v>5.4672000000000001</v>
      </c>
      <c r="E202" s="21"/>
      <c r="F202" s="21"/>
      <c r="G202" s="21"/>
      <c r="H202" s="21"/>
      <c r="I202" s="21"/>
      <c r="J202" s="21"/>
      <c r="K202" s="28"/>
      <c r="L202" s="23" t="s">
        <v>304</v>
      </c>
    </row>
    <row r="203" spans="1:243" x14ac:dyDescent="0.25">
      <c r="A203" s="17"/>
      <c r="B203" s="24" t="s">
        <v>27</v>
      </c>
      <c r="C203" s="19" t="s">
        <v>19</v>
      </c>
      <c r="D203" s="21">
        <v>0.81273600000000012</v>
      </c>
      <c r="E203" s="21"/>
      <c r="F203" s="21"/>
      <c r="G203" s="21"/>
      <c r="H203" s="21"/>
      <c r="I203" s="21"/>
      <c r="J203" s="21"/>
      <c r="K203" s="28"/>
      <c r="L203" s="23" t="s">
        <v>304</v>
      </c>
    </row>
    <row r="204" spans="1:243" x14ac:dyDescent="0.25">
      <c r="A204" s="17"/>
      <c r="B204" s="19" t="s">
        <v>21</v>
      </c>
      <c r="C204" s="19"/>
      <c r="D204" s="21"/>
      <c r="E204" s="21"/>
      <c r="F204" s="21"/>
      <c r="G204" s="21"/>
      <c r="H204" s="21"/>
      <c r="I204" s="21"/>
      <c r="J204" s="21"/>
      <c r="K204" s="28"/>
      <c r="L204" s="23"/>
    </row>
    <row r="205" spans="1:243" x14ac:dyDescent="0.25">
      <c r="A205" s="17"/>
      <c r="B205" s="24" t="s">
        <v>53</v>
      </c>
      <c r="C205" s="19" t="s">
        <v>39</v>
      </c>
      <c r="D205" s="21">
        <v>1.7152320000000001</v>
      </c>
      <c r="E205" s="21"/>
      <c r="F205" s="21"/>
      <c r="G205" s="21"/>
      <c r="H205" s="21"/>
      <c r="I205" s="21"/>
      <c r="J205" s="21"/>
      <c r="K205" s="28"/>
      <c r="L205" s="23" t="s">
        <v>302</v>
      </c>
    </row>
    <row r="206" spans="1:243" x14ac:dyDescent="0.25">
      <c r="A206" s="17"/>
      <c r="B206" s="24" t="s">
        <v>23</v>
      </c>
      <c r="C206" s="19" t="s">
        <v>19</v>
      </c>
      <c r="D206" s="21">
        <v>2.0889600000000002</v>
      </c>
      <c r="E206" s="21"/>
      <c r="F206" s="21"/>
      <c r="G206" s="21"/>
      <c r="H206" s="21"/>
      <c r="I206" s="21"/>
      <c r="J206" s="21"/>
      <c r="K206" s="28"/>
      <c r="L206" s="23" t="s">
        <v>302</v>
      </c>
    </row>
    <row r="207" spans="1:243" x14ac:dyDescent="0.25">
      <c r="A207" s="17">
        <v>27</v>
      </c>
      <c r="B207" s="18" t="s">
        <v>164</v>
      </c>
      <c r="C207" s="19" t="s">
        <v>49</v>
      </c>
      <c r="D207" s="20">
        <v>32.64</v>
      </c>
      <c r="E207" s="21"/>
      <c r="F207" s="21"/>
      <c r="G207" s="21"/>
      <c r="H207" s="21"/>
      <c r="I207" s="21"/>
      <c r="J207" s="21"/>
      <c r="K207" s="28"/>
      <c r="L207" s="23"/>
    </row>
    <row r="208" spans="1:243" x14ac:dyDescent="0.25">
      <c r="A208" s="17"/>
      <c r="B208" s="24" t="s">
        <v>14</v>
      </c>
      <c r="C208" s="19" t="s">
        <v>15</v>
      </c>
      <c r="D208" s="21">
        <v>12.99072</v>
      </c>
      <c r="E208" s="21"/>
      <c r="F208" s="21"/>
      <c r="G208" s="21"/>
      <c r="H208" s="21"/>
      <c r="I208" s="21"/>
      <c r="J208" s="21"/>
      <c r="K208" s="28"/>
      <c r="L208" s="23" t="s">
        <v>304</v>
      </c>
    </row>
    <row r="209" spans="1:12" x14ac:dyDescent="0.25">
      <c r="A209" s="17"/>
      <c r="B209" s="24" t="s">
        <v>27</v>
      </c>
      <c r="C209" s="19" t="s">
        <v>19</v>
      </c>
      <c r="D209" s="21">
        <v>2.8527360000000002</v>
      </c>
      <c r="E209" s="21"/>
      <c r="F209" s="21"/>
      <c r="G209" s="21"/>
      <c r="H209" s="21"/>
      <c r="I209" s="21"/>
      <c r="J209" s="21"/>
      <c r="K209" s="28"/>
      <c r="L209" s="23" t="s">
        <v>304</v>
      </c>
    </row>
    <row r="210" spans="1:12" x14ac:dyDescent="0.25">
      <c r="A210" s="17"/>
      <c r="B210" s="19" t="s">
        <v>21</v>
      </c>
      <c r="C210" s="19"/>
      <c r="D210" s="21"/>
      <c r="E210" s="21"/>
      <c r="F210" s="21"/>
      <c r="G210" s="21"/>
      <c r="H210" s="21"/>
      <c r="I210" s="21"/>
      <c r="J210" s="21"/>
      <c r="K210" s="28"/>
      <c r="L210" s="23"/>
    </row>
    <row r="211" spans="1:12" x14ac:dyDescent="0.25">
      <c r="A211" s="17"/>
      <c r="B211" s="24" t="s">
        <v>119</v>
      </c>
      <c r="C211" s="19" t="s">
        <v>17</v>
      </c>
      <c r="D211" s="21">
        <v>0.24153600000000003</v>
      </c>
      <c r="E211" s="21"/>
      <c r="F211" s="21"/>
      <c r="G211" s="21"/>
      <c r="H211" s="21"/>
      <c r="I211" s="21"/>
      <c r="J211" s="21"/>
      <c r="K211" s="28"/>
      <c r="L211" s="23" t="s">
        <v>302</v>
      </c>
    </row>
    <row r="212" spans="1:12" x14ac:dyDescent="0.25">
      <c r="A212" s="17"/>
      <c r="B212" s="24" t="s">
        <v>165</v>
      </c>
      <c r="C212" s="19" t="s">
        <v>49</v>
      </c>
      <c r="D212" s="21">
        <v>83.231999999999999</v>
      </c>
      <c r="E212" s="21"/>
      <c r="F212" s="21"/>
      <c r="G212" s="21"/>
      <c r="H212" s="21"/>
      <c r="I212" s="21"/>
      <c r="J212" s="21"/>
      <c r="K212" s="28"/>
      <c r="L212" s="23" t="s">
        <v>302</v>
      </c>
    </row>
    <row r="213" spans="1:12" x14ac:dyDescent="0.25">
      <c r="A213" s="17"/>
      <c r="B213" s="24" t="s">
        <v>166</v>
      </c>
      <c r="C213" s="19" t="s">
        <v>17</v>
      </c>
      <c r="D213" s="21">
        <v>9.7919999999999986E-3</v>
      </c>
      <c r="E213" s="21"/>
      <c r="F213" s="21"/>
      <c r="G213" s="21"/>
      <c r="H213" s="21"/>
      <c r="I213" s="21"/>
      <c r="J213" s="21"/>
      <c r="K213" s="28"/>
      <c r="L213" s="23" t="s">
        <v>302</v>
      </c>
    </row>
    <row r="214" spans="1:12" x14ac:dyDescent="0.25">
      <c r="A214" s="17"/>
      <c r="B214" s="24" t="s">
        <v>23</v>
      </c>
      <c r="C214" s="19" t="s">
        <v>19</v>
      </c>
      <c r="D214" s="21">
        <v>0.65280000000000005</v>
      </c>
      <c r="E214" s="21"/>
      <c r="F214" s="21"/>
      <c r="G214" s="21"/>
      <c r="H214" s="21"/>
      <c r="I214" s="21"/>
      <c r="J214" s="21"/>
      <c r="K214" s="28"/>
      <c r="L214" s="23" t="s">
        <v>302</v>
      </c>
    </row>
    <row r="215" spans="1:12" ht="15" x14ac:dyDescent="0.25">
      <c r="A215" s="17">
        <v>28</v>
      </c>
      <c r="B215" s="18" t="s">
        <v>196</v>
      </c>
      <c r="C215" s="19" t="s">
        <v>317</v>
      </c>
      <c r="D215" s="20">
        <v>1.512</v>
      </c>
      <c r="E215" s="21"/>
      <c r="F215" s="21"/>
      <c r="G215" s="21"/>
      <c r="H215" s="21"/>
      <c r="I215" s="21"/>
      <c r="J215" s="21"/>
      <c r="K215" s="28"/>
      <c r="L215" s="23"/>
    </row>
    <row r="216" spans="1:12" x14ac:dyDescent="0.25">
      <c r="A216" s="17"/>
      <c r="B216" s="24" t="s">
        <v>14</v>
      </c>
      <c r="C216" s="19" t="s">
        <v>15</v>
      </c>
      <c r="D216" s="21">
        <v>4.7779199999999999</v>
      </c>
      <c r="E216" s="21"/>
      <c r="F216" s="21"/>
      <c r="G216" s="21"/>
      <c r="H216" s="21"/>
      <c r="I216" s="21"/>
      <c r="J216" s="21"/>
      <c r="K216" s="28"/>
      <c r="L216" s="23" t="s">
        <v>304</v>
      </c>
    </row>
    <row r="217" spans="1:12" x14ac:dyDescent="0.25">
      <c r="A217" s="17"/>
      <c r="B217" s="19" t="s">
        <v>21</v>
      </c>
      <c r="C217" s="19"/>
      <c r="D217" s="21"/>
      <c r="E217" s="21"/>
      <c r="F217" s="21"/>
      <c r="G217" s="21"/>
      <c r="H217" s="21"/>
      <c r="I217" s="21"/>
      <c r="J217" s="21"/>
      <c r="K217" s="28"/>
      <c r="L217" s="23"/>
    </row>
    <row r="218" spans="1:12" ht="15" x14ac:dyDescent="0.25">
      <c r="A218" s="17"/>
      <c r="B218" s="24" t="s">
        <v>84</v>
      </c>
      <c r="C218" s="19" t="s">
        <v>317</v>
      </c>
      <c r="D218" s="21">
        <v>1.8900000000000001</v>
      </c>
      <c r="E218" s="21"/>
      <c r="F218" s="21"/>
      <c r="G218" s="21"/>
      <c r="H218" s="21"/>
      <c r="I218" s="21"/>
      <c r="J218" s="21"/>
      <c r="K218" s="28"/>
      <c r="L218" s="23" t="s">
        <v>302</v>
      </c>
    </row>
    <row r="219" spans="1:12" x14ac:dyDescent="0.25">
      <c r="A219" s="17"/>
      <c r="B219" s="24" t="s">
        <v>23</v>
      </c>
      <c r="C219" s="19" t="s">
        <v>19</v>
      </c>
      <c r="D219" s="21">
        <v>1.512E-2</v>
      </c>
      <c r="E219" s="21"/>
      <c r="F219" s="21"/>
      <c r="G219" s="21"/>
      <c r="H219" s="21"/>
      <c r="I219" s="21"/>
      <c r="J219" s="21"/>
      <c r="K219" s="28"/>
      <c r="L219" s="23" t="s">
        <v>302</v>
      </c>
    </row>
    <row r="220" spans="1:12" ht="15" x14ac:dyDescent="0.25">
      <c r="A220" s="17">
        <v>29</v>
      </c>
      <c r="B220" s="18" t="s">
        <v>197</v>
      </c>
      <c r="C220" s="19" t="s">
        <v>317</v>
      </c>
      <c r="D220" s="20">
        <v>2</v>
      </c>
      <c r="E220" s="21"/>
      <c r="F220" s="21"/>
      <c r="G220" s="21"/>
      <c r="H220" s="21"/>
      <c r="I220" s="21"/>
      <c r="J220" s="21"/>
      <c r="K220" s="28"/>
      <c r="L220" s="23"/>
    </row>
    <row r="221" spans="1:12" x14ac:dyDescent="0.25">
      <c r="A221" s="17"/>
      <c r="B221" s="24" t="s">
        <v>14</v>
      </c>
      <c r="C221" s="19" t="s">
        <v>15</v>
      </c>
      <c r="D221" s="21">
        <v>0.67920000000000003</v>
      </c>
      <c r="E221" s="21"/>
      <c r="F221" s="21"/>
      <c r="G221" s="21"/>
      <c r="H221" s="21"/>
      <c r="I221" s="21"/>
      <c r="J221" s="21"/>
      <c r="K221" s="28"/>
      <c r="L221" s="23" t="s">
        <v>304</v>
      </c>
    </row>
    <row r="222" spans="1:12" x14ac:dyDescent="0.25">
      <c r="A222" s="17"/>
      <c r="B222" s="24" t="s">
        <v>27</v>
      </c>
      <c r="C222" s="19" t="s">
        <v>19</v>
      </c>
      <c r="D222" s="21">
        <v>4.8000000000000008E-2</v>
      </c>
      <c r="E222" s="21"/>
      <c r="F222" s="21"/>
      <c r="G222" s="21"/>
      <c r="H222" s="21"/>
      <c r="I222" s="21"/>
      <c r="J222" s="21"/>
      <c r="K222" s="28"/>
      <c r="L222" s="23" t="s">
        <v>304</v>
      </c>
    </row>
    <row r="223" spans="1:12" x14ac:dyDescent="0.25">
      <c r="A223" s="17"/>
      <c r="B223" s="19" t="s">
        <v>21</v>
      </c>
      <c r="C223" s="19"/>
      <c r="D223" s="21"/>
      <c r="E223" s="21"/>
      <c r="F223" s="21"/>
      <c r="G223" s="21"/>
      <c r="H223" s="21"/>
      <c r="I223" s="21"/>
      <c r="J223" s="21"/>
      <c r="K223" s="28"/>
      <c r="L223" s="23"/>
    </row>
    <row r="224" spans="1:12" x14ac:dyDescent="0.25">
      <c r="A224" s="17"/>
      <c r="B224" s="24" t="s">
        <v>31</v>
      </c>
      <c r="C224" s="19" t="s">
        <v>39</v>
      </c>
      <c r="D224" s="21">
        <v>0.1052</v>
      </c>
      <c r="E224" s="21"/>
      <c r="F224" s="21"/>
      <c r="G224" s="21"/>
      <c r="H224" s="21"/>
      <c r="I224" s="21"/>
      <c r="J224" s="21"/>
      <c r="K224" s="28"/>
      <c r="L224" s="23" t="s">
        <v>302</v>
      </c>
    </row>
    <row r="225" spans="1:12" ht="13.5" thickBot="1" x14ac:dyDescent="0.3">
      <c r="A225" s="17"/>
      <c r="B225" s="24" t="s">
        <v>23</v>
      </c>
      <c r="C225" s="19" t="s">
        <v>19</v>
      </c>
      <c r="D225" s="21">
        <v>0.128</v>
      </c>
      <c r="E225" s="21"/>
      <c r="F225" s="21"/>
      <c r="G225" s="21"/>
      <c r="H225" s="21"/>
      <c r="I225" s="21"/>
      <c r="J225" s="21"/>
      <c r="K225" s="28"/>
      <c r="L225" s="23" t="s">
        <v>302</v>
      </c>
    </row>
    <row r="226" spans="1:12" x14ac:dyDescent="0.25">
      <c r="A226" s="45"/>
      <c r="B226" s="46" t="s">
        <v>57</v>
      </c>
      <c r="C226" s="47"/>
      <c r="D226" s="48"/>
      <c r="E226" s="48"/>
      <c r="F226" s="49">
        <f>SUM(F8:F225)</f>
        <v>0</v>
      </c>
      <c r="G226" s="48"/>
      <c r="H226" s="50">
        <f>SUM(H8:H225)</f>
        <v>0</v>
      </c>
      <c r="I226" s="48"/>
      <c r="J226" s="50">
        <f>SUM(J8:J225)</f>
        <v>0</v>
      </c>
      <c r="K226" s="51">
        <f>SUM(K8:K225)</f>
        <v>0</v>
      </c>
    </row>
    <row r="227" spans="1:12" x14ac:dyDescent="0.25">
      <c r="A227" s="30"/>
      <c r="B227" s="24" t="s">
        <v>71</v>
      </c>
      <c r="C227" s="52"/>
      <c r="D227" s="53"/>
      <c r="E227" s="53"/>
      <c r="F227" s="21">
        <f>F226*C227</f>
        <v>0</v>
      </c>
      <c r="G227" s="21"/>
      <c r="H227" s="21"/>
      <c r="I227" s="21"/>
      <c r="J227" s="21"/>
      <c r="K227" s="21">
        <f>F227</f>
        <v>0</v>
      </c>
    </row>
    <row r="228" spans="1:12" x14ac:dyDescent="0.25">
      <c r="A228" s="30"/>
      <c r="B228" s="54" t="s">
        <v>1</v>
      </c>
      <c r="C228" s="30"/>
      <c r="D228" s="53"/>
      <c r="E228" s="53"/>
      <c r="F228" s="53"/>
      <c r="G228" s="53"/>
      <c r="H228" s="53"/>
      <c r="I228" s="53"/>
      <c r="J228" s="53"/>
      <c r="K228" s="53">
        <f>K226+K227</f>
        <v>0</v>
      </c>
    </row>
    <row r="229" spans="1:12" x14ac:dyDescent="0.25">
      <c r="A229" s="30"/>
      <c r="B229" s="24" t="s">
        <v>81</v>
      </c>
      <c r="C229" s="52"/>
      <c r="D229" s="53"/>
      <c r="E229" s="53"/>
      <c r="F229" s="53"/>
      <c r="G229" s="53"/>
      <c r="H229" s="53"/>
      <c r="I229" s="53"/>
      <c r="J229" s="53"/>
      <c r="K229" s="21">
        <f>K228*C229</f>
        <v>0</v>
      </c>
    </row>
    <row r="230" spans="1:12" x14ac:dyDescent="0.25">
      <c r="A230" s="30"/>
      <c r="B230" s="54" t="s">
        <v>1</v>
      </c>
      <c r="C230" s="30"/>
      <c r="D230" s="53"/>
      <c r="E230" s="53"/>
      <c r="F230" s="53"/>
      <c r="G230" s="53"/>
      <c r="H230" s="53"/>
      <c r="I230" s="53"/>
      <c r="J230" s="53"/>
      <c r="K230" s="53">
        <f>K228+K229</f>
        <v>0</v>
      </c>
    </row>
    <row r="231" spans="1:12" x14ac:dyDescent="0.25">
      <c r="A231" s="30"/>
      <c r="B231" s="24" t="s">
        <v>70</v>
      </c>
      <c r="C231" s="52"/>
      <c r="D231" s="53"/>
      <c r="E231" s="53"/>
      <c r="F231" s="53"/>
      <c r="G231" s="53"/>
      <c r="H231" s="53"/>
      <c r="I231" s="53"/>
      <c r="J231" s="53"/>
      <c r="K231" s="21">
        <f>K230*C231</f>
        <v>0</v>
      </c>
    </row>
    <row r="232" spans="1:12" x14ac:dyDescent="0.25">
      <c r="A232" s="30"/>
      <c r="B232" s="54" t="s">
        <v>1</v>
      </c>
      <c r="C232" s="30"/>
      <c r="D232" s="53"/>
      <c r="E232" s="53"/>
      <c r="F232" s="53"/>
      <c r="G232" s="53"/>
      <c r="H232" s="53"/>
      <c r="I232" s="53"/>
      <c r="J232" s="53"/>
      <c r="K232" s="53">
        <f>K230+K231</f>
        <v>0</v>
      </c>
    </row>
    <row r="233" spans="1:12" x14ac:dyDescent="0.25">
      <c r="A233" s="30"/>
      <c r="B233" s="55" t="s">
        <v>306</v>
      </c>
      <c r="C233" s="52"/>
      <c r="D233" s="53"/>
      <c r="E233" s="53"/>
      <c r="F233" s="53"/>
      <c r="G233" s="53"/>
      <c r="H233" s="53"/>
      <c r="I233" s="53"/>
      <c r="J233" s="53"/>
      <c r="K233" s="21">
        <f>K232*C233</f>
        <v>0</v>
      </c>
    </row>
    <row r="234" spans="1:12" x14ac:dyDescent="0.25">
      <c r="A234" s="30"/>
      <c r="B234" s="56" t="s">
        <v>1</v>
      </c>
      <c r="C234" s="30"/>
      <c r="D234" s="53"/>
      <c r="E234" s="53"/>
      <c r="F234" s="53"/>
      <c r="G234" s="53"/>
      <c r="H234" s="53"/>
      <c r="I234" s="53"/>
      <c r="J234" s="53"/>
      <c r="K234" s="53">
        <f>K233+K232</f>
        <v>0</v>
      </c>
    </row>
    <row r="235" spans="1:12" x14ac:dyDescent="0.25">
      <c r="A235" s="30"/>
      <c r="B235" s="57" t="s">
        <v>307</v>
      </c>
      <c r="C235" s="52"/>
      <c r="D235" s="53"/>
      <c r="E235" s="53"/>
      <c r="F235" s="53"/>
      <c r="G235" s="53"/>
      <c r="H235" s="53"/>
      <c r="I235" s="53"/>
      <c r="J235" s="53"/>
      <c r="K235" s="21" t="e">
        <f>#REF!*C235</f>
        <v>#REF!</v>
      </c>
    </row>
    <row r="236" spans="1:12" x14ac:dyDescent="0.25">
      <c r="A236" s="30"/>
      <c r="B236" s="58" t="s">
        <v>308</v>
      </c>
      <c r="C236" s="30"/>
      <c r="D236" s="53"/>
      <c r="E236" s="53"/>
      <c r="F236" s="53"/>
      <c r="G236" s="53"/>
      <c r="H236" s="53"/>
      <c r="I236" s="53"/>
      <c r="J236" s="53"/>
      <c r="K236" s="53" t="e">
        <f>K235+#REF!</f>
        <v>#REF!</v>
      </c>
    </row>
  </sheetData>
  <autoFilter ref="A7:L7"/>
  <mergeCells count="7">
    <mergeCell ref="I5:J5"/>
    <mergeCell ref="A5:A6"/>
    <mergeCell ref="B5:B6"/>
    <mergeCell ref="C5:C6"/>
    <mergeCell ref="D5:D6"/>
    <mergeCell ref="E5:F5"/>
    <mergeCell ref="G5:H5"/>
  </mergeCells>
  <pageMargins left="0.7" right="0.19" top="0.5" bottom="0.25" header="0.3" footer="0.3"/>
  <pageSetup scale="7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K287"/>
  <sheetViews>
    <sheetView showGridLines="0" zoomScale="80" zoomScaleNormal="80" workbookViewId="0">
      <pane xSplit="2" ySplit="8" topLeftCell="C273" activePane="bottomRight" state="frozen"/>
      <selection activeCell="F227" sqref="F227"/>
      <selection pane="topRight" activeCell="F227" sqref="F227"/>
      <selection pane="bottomLeft" activeCell="F227" sqref="F227"/>
      <selection pane="bottomRight"/>
    </sheetView>
  </sheetViews>
  <sheetFormatPr defaultRowHeight="12.75" x14ac:dyDescent="0.25"/>
  <cols>
    <col min="1" max="1" width="4.7109375" style="60" customWidth="1"/>
    <col min="2" max="2" width="79" style="60" customWidth="1"/>
    <col min="3" max="3" width="8.5703125" style="60" customWidth="1"/>
    <col min="4" max="4" width="11.140625" style="60" customWidth="1"/>
    <col min="5" max="5" width="11" style="60" bestFit="1" customWidth="1"/>
    <col min="6" max="6" width="14.85546875" style="60" bestFit="1" customWidth="1"/>
    <col min="7" max="7" width="9.140625" style="60" customWidth="1"/>
    <col min="8" max="8" width="11.5703125" style="60" customWidth="1"/>
    <col min="9" max="9" width="9.7109375" style="60" customWidth="1"/>
    <col min="10" max="10" width="12.28515625" style="60" customWidth="1"/>
    <col min="11" max="11" width="14.85546875" style="60" bestFit="1" customWidth="1"/>
    <col min="12" max="12" width="31.42578125" style="60" bestFit="1" customWidth="1"/>
    <col min="13" max="245" width="9.140625" style="60"/>
    <col min="246" max="246" width="4.7109375" style="60" customWidth="1"/>
    <col min="247" max="247" width="12.140625" style="60" customWidth="1"/>
    <col min="248" max="248" width="37.5703125" style="60" customWidth="1"/>
    <col min="249" max="249" width="8.5703125" style="60" customWidth="1"/>
    <col min="250" max="250" width="9.42578125" style="60" customWidth="1"/>
    <col min="251" max="251" width="12.5703125" style="60" bestFit="1" customWidth="1"/>
    <col min="252" max="252" width="11.28515625" style="60" customWidth="1"/>
    <col min="253" max="253" width="12.140625" style="60" customWidth="1"/>
    <col min="254" max="254" width="10.42578125" style="60" customWidth="1"/>
    <col min="255" max="255" width="11.140625" style="60" customWidth="1"/>
    <col min="256" max="256" width="10.28515625" style="60" customWidth="1"/>
    <col min="257" max="257" width="11" style="60" customWidth="1"/>
    <col min="258" max="258" width="14.85546875" style="60" customWidth="1"/>
    <col min="259" max="259" width="9.140625" style="60"/>
    <col min="260" max="260" width="9.5703125" style="60" bestFit="1" customWidth="1"/>
    <col min="261" max="501" width="9.140625" style="60"/>
    <col min="502" max="502" width="4.7109375" style="60" customWidth="1"/>
    <col min="503" max="503" width="12.140625" style="60" customWidth="1"/>
    <col min="504" max="504" width="37.5703125" style="60" customWidth="1"/>
    <col min="505" max="505" width="8.5703125" style="60" customWidth="1"/>
    <col min="506" max="506" width="9.42578125" style="60" customWidth="1"/>
    <col min="507" max="507" width="12.5703125" style="60" bestFit="1" customWidth="1"/>
    <col min="508" max="508" width="11.28515625" style="60" customWidth="1"/>
    <col min="509" max="509" width="12.140625" style="60" customWidth="1"/>
    <col min="510" max="510" width="10.42578125" style="60" customWidth="1"/>
    <col min="511" max="511" width="11.140625" style="60" customWidth="1"/>
    <col min="512" max="512" width="10.28515625" style="60" customWidth="1"/>
    <col min="513" max="513" width="11" style="60" customWidth="1"/>
    <col min="514" max="514" width="14.85546875" style="60" customWidth="1"/>
    <col min="515" max="515" width="9.140625" style="60"/>
    <col min="516" max="516" width="9.5703125" style="60" bestFit="1" customWidth="1"/>
    <col min="517" max="757" width="9.140625" style="60"/>
    <col min="758" max="758" width="4.7109375" style="60" customWidth="1"/>
    <col min="759" max="759" width="12.140625" style="60" customWidth="1"/>
    <col min="760" max="760" width="37.5703125" style="60" customWidth="1"/>
    <col min="761" max="761" width="8.5703125" style="60" customWidth="1"/>
    <col min="762" max="762" width="9.42578125" style="60" customWidth="1"/>
    <col min="763" max="763" width="12.5703125" style="60" bestFit="1" customWidth="1"/>
    <col min="764" max="764" width="11.28515625" style="60" customWidth="1"/>
    <col min="765" max="765" width="12.140625" style="60" customWidth="1"/>
    <col min="766" max="766" width="10.42578125" style="60" customWidth="1"/>
    <col min="767" max="767" width="11.140625" style="60" customWidth="1"/>
    <col min="768" max="768" width="10.28515625" style="60" customWidth="1"/>
    <col min="769" max="769" width="11" style="60" customWidth="1"/>
    <col min="770" max="770" width="14.85546875" style="60" customWidth="1"/>
    <col min="771" max="771" width="9.140625" style="60"/>
    <col min="772" max="772" width="9.5703125" style="60" bestFit="1" customWidth="1"/>
    <col min="773" max="1013" width="9.140625" style="60"/>
    <col min="1014" max="1014" width="4.7109375" style="60" customWidth="1"/>
    <col min="1015" max="1015" width="12.140625" style="60" customWidth="1"/>
    <col min="1016" max="1016" width="37.5703125" style="60" customWidth="1"/>
    <col min="1017" max="1017" width="8.5703125" style="60" customWidth="1"/>
    <col min="1018" max="1018" width="9.42578125" style="60" customWidth="1"/>
    <col min="1019" max="1019" width="12.5703125" style="60" bestFit="1" customWidth="1"/>
    <col min="1020" max="1020" width="11.28515625" style="60" customWidth="1"/>
    <col min="1021" max="1021" width="12.140625" style="60" customWidth="1"/>
    <col min="1022" max="1022" width="10.42578125" style="60" customWidth="1"/>
    <col min="1023" max="1023" width="11.140625" style="60" customWidth="1"/>
    <col min="1024" max="1024" width="10.28515625" style="60" customWidth="1"/>
    <col min="1025" max="1025" width="11" style="60" customWidth="1"/>
    <col min="1026" max="1026" width="14.85546875" style="60" customWidth="1"/>
    <col min="1027" max="1027" width="9.140625" style="60"/>
    <col min="1028" max="1028" width="9.5703125" style="60" bestFit="1" customWidth="1"/>
    <col min="1029" max="1269" width="9.140625" style="60"/>
    <col min="1270" max="1270" width="4.7109375" style="60" customWidth="1"/>
    <col min="1271" max="1271" width="12.140625" style="60" customWidth="1"/>
    <col min="1272" max="1272" width="37.5703125" style="60" customWidth="1"/>
    <col min="1273" max="1273" width="8.5703125" style="60" customWidth="1"/>
    <col min="1274" max="1274" width="9.42578125" style="60" customWidth="1"/>
    <col min="1275" max="1275" width="12.5703125" style="60" bestFit="1" customWidth="1"/>
    <col min="1276" max="1276" width="11.28515625" style="60" customWidth="1"/>
    <col min="1277" max="1277" width="12.140625" style="60" customWidth="1"/>
    <col min="1278" max="1278" width="10.42578125" style="60" customWidth="1"/>
    <col min="1279" max="1279" width="11.140625" style="60" customWidth="1"/>
    <col min="1280" max="1280" width="10.28515625" style="60" customWidth="1"/>
    <col min="1281" max="1281" width="11" style="60" customWidth="1"/>
    <col min="1282" max="1282" width="14.85546875" style="60" customWidth="1"/>
    <col min="1283" max="1283" width="9.140625" style="60"/>
    <col min="1284" max="1284" width="9.5703125" style="60" bestFit="1" customWidth="1"/>
    <col min="1285" max="1525" width="9.140625" style="60"/>
    <col min="1526" max="1526" width="4.7109375" style="60" customWidth="1"/>
    <col min="1527" max="1527" width="12.140625" style="60" customWidth="1"/>
    <col min="1528" max="1528" width="37.5703125" style="60" customWidth="1"/>
    <col min="1529" max="1529" width="8.5703125" style="60" customWidth="1"/>
    <col min="1530" max="1530" width="9.42578125" style="60" customWidth="1"/>
    <col min="1531" max="1531" width="12.5703125" style="60" bestFit="1" customWidth="1"/>
    <col min="1532" max="1532" width="11.28515625" style="60" customWidth="1"/>
    <col min="1533" max="1533" width="12.140625" style="60" customWidth="1"/>
    <col min="1534" max="1534" width="10.42578125" style="60" customWidth="1"/>
    <col min="1535" max="1535" width="11.140625" style="60" customWidth="1"/>
    <col min="1536" max="1536" width="10.28515625" style="60" customWidth="1"/>
    <col min="1537" max="1537" width="11" style="60" customWidth="1"/>
    <col min="1538" max="1538" width="14.85546875" style="60" customWidth="1"/>
    <col min="1539" max="1539" width="9.140625" style="60"/>
    <col min="1540" max="1540" width="9.5703125" style="60" bestFit="1" customWidth="1"/>
    <col min="1541" max="1781" width="9.140625" style="60"/>
    <col min="1782" max="1782" width="4.7109375" style="60" customWidth="1"/>
    <col min="1783" max="1783" width="12.140625" style="60" customWidth="1"/>
    <col min="1784" max="1784" width="37.5703125" style="60" customWidth="1"/>
    <col min="1785" max="1785" width="8.5703125" style="60" customWidth="1"/>
    <col min="1786" max="1786" width="9.42578125" style="60" customWidth="1"/>
    <col min="1787" max="1787" width="12.5703125" style="60" bestFit="1" customWidth="1"/>
    <col min="1788" max="1788" width="11.28515625" style="60" customWidth="1"/>
    <col min="1789" max="1789" width="12.140625" style="60" customWidth="1"/>
    <col min="1790" max="1790" width="10.42578125" style="60" customWidth="1"/>
    <col min="1791" max="1791" width="11.140625" style="60" customWidth="1"/>
    <col min="1792" max="1792" width="10.28515625" style="60" customWidth="1"/>
    <col min="1793" max="1793" width="11" style="60" customWidth="1"/>
    <col min="1794" max="1794" width="14.85546875" style="60" customWidth="1"/>
    <col min="1795" max="1795" width="9.140625" style="60"/>
    <col min="1796" max="1796" width="9.5703125" style="60" bestFit="1" customWidth="1"/>
    <col min="1797" max="2037" width="9.140625" style="60"/>
    <col min="2038" max="2038" width="4.7109375" style="60" customWidth="1"/>
    <col min="2039" max="2039" width="12.140625" style="60" customWidth="1"/>
    <col min="2040" max="2040" width="37.5703125" style="60" customWidth="1"/>
    <col min="2041" max="2041" width="8.5703125" style="60" customWidth="1"/>
    <col min="2042" max="2042" width="9.42578125" style="60" customWidth="1"/>
    <col min="2043" max="2043" width="12.5703125" style="60" bestFit="1" customWidth="1"/>
    <col min="2044" max="2044" width="11.28515625" style="60" customWidth="1"/>
    <col min="2045" max="2045" width="12.140625" style="60" customWidth="1"/>
    <col min="2046" max="2046" width="10.42578125" style="60" customWidth="1"/>
    <col min="2047" max="2047" width="11.140625" style="60" customWidth="1"/>
    <col min="2048" max="2048" width="10.28515625" style="60" customWidth="1"/>
    <col min="2049" max="2049" width="11" style="60" customWidth="1"/>
    <col min="2050" max="2050" width="14.85546875" style="60" customWidth="1"/>
    <col min="2051" max="2051" width="9.140625" style="60"/>
    <col min="2052" max="2052" width="9.5703125" style="60" bestFit="1" customWidth="1"/>
    <col min="2053" max="2293" width="9.140625" style="60"/>
    <col min="2294" max="2294" width="4.7109375" style="60" customWidth="1"/>
    <col min="2295" max="2295" width="12.140625" style="60" customWidth="1"/>
    <col min="2296" max="2296" width="37.5703125" style="60" customWidth="1"/>
    <col min="2297" max="2297" width="8.5703125" style="60" customWidth="1"/>
    <col min="2298" max="2298" width="9.42578125" style="60" customWidth="1"/>
    <col min="2299" max="2299" width="12.5703125" style="60" bestFit="1" customWidth="1"/>
    <col min="2300" max="2300" width="11.28515625" style="60" customWidth="1"/>
    <col min="2301" max="2301" width="12.140625" style="60" customWidth="1"/>
    <col min="2302" max="2302" width="10.42578125" style="60" customWidth="1"/>
    <col min="2303" max="2303" width="11.140625" style="60" customWidth="1"/>
    <col min="2304" max="2304" width="10.28515625" style="60" customWidth="1"/>
    <col min="2305" max="2305" width="11" style="60" customWidth="1"/>
    <col min="2306" max="2306" width="14.85546875" style="60" customWidth="1"/>
    <col min="2307" max="2307" width="9.140625" style="60"/>
    <col min="2308" max="2308" width="9.5703125" style="60" bestFit="1" customWidth="1"/>
    <col min="2309" max="2549" width="9.140625" style="60"/>
    <col min="2550" max="2550" width="4.7109375" style="60" customWidth="1"/>
    <col min="2551" max="2551" width="12.140625" style="60" customWidth="1"/>
    <col min="2552" max="2552" width="37.5703125" style="60" customWidth="1"/>
    <col min="2553" max="2553" width="8.5703125" style="60" customWidth="1"/>
    <col min="2554" max="2554" width="9.42578125" style="60" customWidth="1"/>
    <col min="2555" max="2555" width="12.5703125" style="60" bestFit="1" customWidth="1"/>
    <col min="2556" max="2556" width="11.28515625" style="60" customWidth="1"/>
    <col min="2557" max="2557" width="12.140625" style="60" customWidth="1"/>
    <col min="2558" max="2558" width="10.42578125" style="60" customWidth="1"/>
    <col min="2559" max="2559" width="11.140625" style="60" customWidth="1"/>
    <col min="2560" max="2560" width="10.28515625" style="60" customWidth="1"/>
    <col min="2561" max="2561" width="11" style="60" customWidth="1"/>
    <col min="2562" max="2562" width="14.85546875" style="60" customWidth="1"/>
    <col min="2563" max="2563" width="9.140625" style="60"/>
    <col min="2564" max="2564" width="9.5703125" style="60" bestFit="1" customWidth="1"/>
    <col min="2565" max="2805" width="9.140625" style="60"/>
    <col min="2806" max="2806" width="4.7109375" style="60" customWidth="1"/>
    <col min="2807" max="2807" width="12.140625" style="60" customWidth="1"/>
    <col min="2808" max="2808" width="37.5703125" style="60" customWidth="1"/>
    <col min="2809" max="2809" width="8.5703125" style="60" customWidth="1"/>
    <col min="2810" max="2810" width="9.42578125" style="60" customWidth="1"/>
    <col min="2811" max="2811" width="12.5703125" style="60" bestFit="1" customWidth="1"/>
    <col min="2812" max="2812" width="11.28515625" style="60" customWidth="1"/>
    <col min="2813" max="2813" width="12.140625" style="60" customWidth="1"/>
    <col min="2814" max="2814" width="10.42578125" style="60" customWidth="1"/>
    <col min="2815" max="2815" width="11.140625" style="60" customWidth="1"/>
    <col min="2816" max="2816" width="10.28515625" style="60" customWidth="1"/>
    <col min="2817" max="2817" width="11" style="60" customWidth="1"/>
    <col min="2818" max="2818" width="14.85546875" style="60" customWidth="1"/>
    <col min="2819" max="2819" width="9.140625" style="60"/>
    <col min="2820" max="2820" width="9.5703125" style="60" bestFit="1" customWidth="1"/>
    <col min="2821" max="3061" width="9.140625" style="60"/>
    <col min="3062" max="3062" width="4.7109375" style="60" customWidth="1"/>
    <col min="3063" max="3063" width="12.140625" style="60" customWidth="1"/>
    <col min="3064" max="3064" width="37.5703125" style="60" customWidth="1"/>
    <col min="3065" max="3065" width="8.5703125" style="60" customWidth="1"/>
    <col min="3066" max="3066" width="9.42578125" style="60" customWidth="1"/>
    <col min="3067" max="3067" width="12.5703125" style="60" bestFit="1" customWidth="1"/>
    <col min="3068" max="3068" width="11.28515625" style="60" customWidth="1"/>
    <col min="3069" max="3069" width="12.140625" style="60" customWidth="1"/>
    <col min="3070" max="3070" width="10.42578125" style="60" customWidth="1"/>
    <col min="3071" max="3071" width="11.140625" style="60" customWidth="1"/>
    <col min="3072" max="3072" width="10.28515625" style="60" customWidth="1"/>
    <col min="3073" max="3073" width="11" style="60" customWidth="1"/>
    <col min="3074" max="3074" width="14.85546875" style="60" customWidth="1"/>
    <col min="3075" max="3075" width="9.140625" style="60"/>
    <col min="3076" max="3076" width="9.5703125" style="60" bestFit="1" customWidth="1"/>
    <col min="3077" max="3317" width="9.140625" style="60"/>
    <col min="3318" max="3318" width="4.7109375" style="60" customWidth="1"/>
    <col min="3319" max="3319" width="12.140625" style="60" customWidth="1"/>
    <col min="3320" max="3320" width="37.5703125" style="60" customWidth="1"/>
    <col min="3321" max="3321" width="8.5703125" style="60" customWidth="1"/>
    <col min="3322" max="3322" width="9.42578125" style="60" customWidth="1"/>
    <col min="3323" max="3323" width="12.5703125" style="60" bestFit="1" customWidth="1"/>
    <col min="3324" max="3324" width="11.28515625" style="60" customWidth="1"/>
    <col min="3325" max="3325" width="12.140625" style="60" customWidth="1"/>
    <col min="3326" max="3326" width="10.42578125" style="60" customWidth="1"/>
    <col min="3327" max="3327" width="11.140625" style="60" customWidth="1"/>
    <col min="3328" max="3328" width="10.28515625" style="60" customWidth="1"/>
    <col min="3329" max="3329" width="11" style="60" customWidth="1"/>
    <col min="3330" max="3330" width="14.85546875" style="60" customWidth="1"/>
    <col min="3331" max="3331" width="9.140625" style="60"/>
    <col min="3332" max="3332" width="9.5703125" style="60" bestFit="1" customWidth="1"/>
    <col min="3333" max="3573" width="9.140625" style="60"/>
    <col min="3574" max="3574" width="4.7109375" style="60" customWidth="1"/>
    <col min="3575" max="3575" width="12.140625" style="60" customWidth="1"/>
    <col min="3576" max="3576" width="37.5703125" style="60" customWidth="1"/>
    <col min="3577" max="3577" width="8.5703125" style="60" customWidth="1"/>
    <col min="3578" max="3578" width="9.42578125" style="60" customWidth="1"/>
    <col min="3579" max="3579" width="12.5703125" style="60" bestFit="1" customWidth="1"/>
    <col min="3580" max="3580" width="11.28515625" style="60" customWidth="1"/>
    <col min="3581" max="3581" width="12.140625" style="60" customWidth="1"/>
    <col min="3582" max="3582" width="10.42578125" style="60" customWidth="1"/>
    <col min="3583" max="3583" width="11.140625" style="60" customWidth="1"/>
    <col min="3584" max="3584" width="10.28515625" style="60" customWidth="1"/>
    <col min="3585" max="3585" width="11" style="60" customWidth="1"/>
    <col min="3586" max="3586" width="14.85546875" style="60" customWidth="1"/>
    <col min="3587" max="3587" width="9.140625" style="60"/>
    <col min="3588" max="3588" width="9.5703125" style="60" bestFit="1" customWidth="1"/>
    <col min="3589" max="3829" width="9.140625" style="60"/>
    <col min="3830" max="3830" width="4.7109375" style="60" customWidth="1"/>
    <col min="3831" max="3831" width="12.140625" style="60" customWidth="1"/>
    <col min="3832" max="3832" width="37.5703125" style="60" customWidth="1"/>
    <col min="3833" max="3833" width="8.5703125" style="60" customWidth="1"/>
    <col min="3834" max="3834" width="9.42578125" style="60" customWidth="1"/>
    <col min="3835" max="3835" width="12.5703125" style="60" bestFit="1" customWidth="1"/>
    <col min="3836" max="3836" width="11.28515625" style="60" customWidth="1"/>
    <col min="3837" max="3837" width="12.140625" style="60" customWidth="1"/>
    <col min="3838" max="3838" width="10.42578125" style="60" customWidth="1"/>
    <col min="3839" max="3839" width="11.140625" style="60" customWidth="1"/>
    <col min="3840" max="3840" width="10.28515625" style="60" customWidth="1"/>
    <col min="3841" max="3841" width="11" style="60" customWidth="1"/>
    <col min="3842" max="3842" width="14.85546875" style="60" customWidth="1"/>
    <col min="3843" max="3843" width="9.140625" style="60"/>
    <col min="3844" max="3844" width="9.5703125" style="60" bestFit="1" customWidth="1"/>
    <col min="3845" max="4085" width="9.140625" style="60"/>
    <col min="4086" max="4086" width="4.7109375" style="60" customWidth="1"/>
    <col min="4087" max="4087" width="12.140625" style="60" customWidth="1"/>
    <col min="4088" max="4088" width="37.5703125" style="60" customWidth="1"/>
    <col min="4089" max="4089" width="8.5703125" style="60" customWidth="1"/>
    <col min="4090" max="4090" width="9.42578125" style="60" customWidth="1"/>
    <col min="4091" max="4091" width="12.5703125" style="60" bestFit="1" customWidth="1"/>
    <col min="4092" max="4092" width="11.28515625" style="60" customWidth="1"/>
    <col min="4093" max="4093" width="12.140625" style="60" customWidth="1"/>
    <col min="4094" max="4094" width="10.42578125" style="60" customWidth="1"/>
    <col min="4095" max="4095" width="11.140625" style="60" customWidth="1"/>
    <col min="4096" max="4096" width="10.28515625" style="60" customWidth="1"/>
    <col min="4097" max="4097" width="11" style="60" customWidth="1"/>
    <col min="4098" max="4098" width="14.85546875" style="60" customWidth="1"/>
    <col min="4099" max="4099" width="9.140625" style="60"/>
    <col min="4100" max="4100" width="9.5703125" style="60" bestFit="1" customWidth="1"/>
    <col min="4101" max="4341" width="9.140625" style="60"/>
    <col min="4342" max="4342" width="4.7109375" style="60" customWidth="1"/>
    <col min="4343" max="4343" width="12.140625" style="60" customWidth="1"/>
    <col min="4344" max="4344" width="37.5703125" style="60" customWidth="1"/>
    <col min="4345" max="4345" width="8.5703125" style="60" customWidth="1"/>
    <col min="4346" max="4346" width="9.42578125" style="60" customWidth="1"/>
    <col min="4347" max="4347" width="12.5703125" style="60" bestFit="1" customWidth="1"/>
    <col min="4348" max="4348" width="11.28515625" style="60" customWidth="1"/>
    <col min="4349" max="4349" width="12.140625" style="60" customWidth="1"/>
    <col min="4350" max="4350" width="10.42578125" style="60" customWidth="1"/>
    <col min="4351" max="4351" width="11.140625" style="60" customWidth="1"/>
    <col min="4352" max="4352" width="10.28515625" style="60" customWidth="1"/>
    <col min="4353" max="4353" width="11" style="60" customWidth="1"/>
    <col min="4354" max="4354" width="14.85546875" style="60" customWidth="1"/>
    <col min="4355" max="4355" width="9.140625" style="60"/>
    <col min="4356" max="4356" width="9.5703125" style="60" bestFit="1" customWidth="1"/>
    <col min="4357" max="4597" width="9.140625" style="60"/>
    <col min="4598" max="4598" width="4.7109375" style="60" customWidth="1"/>
    <col min="4599" max="4599" width="12.140625" style="60" customWidth="1"/>
    <col min="4600" max="4600" width="37.5703125" style="60" customWidth="1"/>
    <col min="4601" max="4601" width="8.5703125" style="60" customWidth="1"/>
    <col min="4602" max="4602" width="9.42578125" style="60" customWidth="1"/>
    <col min="4603" max="4603" width="12.5703125" style="60" bestFit="1" customWidth="1"/>
    <col min="4604" max="4604" width="11.28515625" style="60" customWidth="1"/>
    <col min="4605" max="4605" width="12.140625" style="60" customWidth="1"/>
    <col min="4606" max="4606" width="10.42578125" style="60" customWidth="1"/>
    <col min="4607" max="4607" width="11.140625" style="60" customWidth="1"/>
    <col min="4608" max="4608" width="10.28515625" style="60" customWidth="1"/>
    <col min="4609" max="4609" width="11" style="60" customWidth="1"/>
    <col min="4610" max="4610" width="14.85546875" style="60" customWidth="1"/>
    <col min="4611" max="4611" width="9.140625" style="60"/>
    <col min="4612" max="4612" width="9.5703125" style="60" bestFit="1" customWidth="1"/>
    <col min="4613" max="4853" width="9.140625" style="60"/>
    <col min="4854" max="4854" width="4.7109375" style="60" customWidth="1"/>
    <col min="4855" max="4855" width="12.140625" style="60" customWidth="1"/>
    <col min="4856" max="4856" width="37.5703125" style="60" customWidth="1"/>
    <col min="4857" max="4857" width="8.5703125" style="60" customWidth="1"/>
    <col min="4858" max="4858" width="9.42578125" style="60" customWidth="1"/>
    <col min="4859" max="4859" width="12.5703125" style="60" bestFit="1" customWidth="1"/>
    <col min="4860" max="4860" width="11.28515625" style="60" customWidth="1"/>
    <col min="4861" max="4861" width="12.140625" style="60" customWidth="1"/>
    <col min="4862" max="4862" width="10.42578125" style="60" customWidth="1"/>
    <col min="4863" max="4863" width="11.140625" style="60" customWidth="1"/>
    <col min="4864" max="4864" width="10.28515625" style="60" customWidth="1"/>
    <col min="4865" max="4865" width="11" style="60" customWidth="1"/>
    <col min="4866" max="4866" width="14.85546875" style="60" customWidth="1"/>
    <col min="4867" max="4867" width="9.140625" style="60"/>
    <col min="4868" max="4868" width="9.5703125" style="60" bestFit="1" customWidth="1"/>
    <col min="4869" max="5109" width="9.140625" style="60"/>
    <col min="5110" max="5110" width="4.7109375" style="60" customWidth="1"/>
    <col min="5111" max="5111" width="12.140625" style="60" customWidth="1"/>
    <col min="5112" max="5112" width="37.5703125" style="60" customWidth="1"/>
    <col min="5113" max="5113" width="8.5703125" style="60" customWidth="1"/>
    <col min="5114" max="5114" width="9.42578125" style="60" customWidth="1"/>
    <col min="5115" max="5115" width="12.5703125" style="60" bestFit="1" customWidth="1"/>
    <col min="5116" max="5116" width="11.28515625" style="60" customWidth="1"/>
    <col min="5117" max="5117" width="12.140625" style="60" customWidth="1"/>
    <col min="5118" max="5118" width="10.42578125" style="60" customWidth="1"/>
    <col min="5119" max="5119" width="11.140625" style="60" customWidth="1"/>
    <col min="5120" max="5120" width="10.28515625" style="60" customWidth="1"/>
    <col min="5121" max="5121" width="11" style="60" customWidth="1"/>
    <col min="5122" max="5122" width="14.85546875" style="60" customWidth="1"/>
    <col min="5123" max="5123" width="9.140625" style="60"/>
    <col min="5124" max="5124" width="9.5703125" style="60" bestFit="1" customWidth="1"/>
    <col min="5125" max="5365" width="9.140625" style="60"/>
    <col min="5366" max="5366" width="4.7109375" style="60" customWidth="1"/>
    <col min="5367" max="5367" width="12.140625" style="60" customWidth="1"/>
    <col min="5368" max="5368" width="37.5703125" style="60" customWidth="1"/>
    <col min="5369" max="5369" width="8.5703125" style="60" customWidth="1"/>
    <col min="5370" max="5370" width="9.42578125" style="60" customWidth="1"/>
    <col min="5371" max="5371" width="12.5703125" style="60" bestFit="1" customWidth="1"/>
    <col min="5372" max="5372" width="11.28515625" style="60" customWidth="1"/>
    <col min="5373" max="5373" width="12.140625" style="60" customWidth="1"/>
    <col min="5374" max="5374" width="10.42578125" style="60" customWidth="1"/>
    <col min="5375" max="5375" width="11.140625" style="60" customWidth="1"/>
    <col min="5376" max="5376" width="10.28515625" style="60" customWidth="1"/>
    <col min="5377" max="5377" width="11" style="60" customWidth="1"/>
    <col min="5378" max="5378" width="14.85546875" style="60" customWidth="1"/>
    <col min="5379" max="5379" width="9.140625" style="60"/>
    <col min="5380" max="5380" width="9.5703125" style="60" bestFit="1" customWidth="1"/>
    <col min="5381" max="5621" width="9.140625" style="60"/>
    <col min="5622" max="5622" width="4.7109375" style="60" customWidth="1"/>
    <col min="5623" max="5623" width="12.140625" style="60" customWidth="1"/>
    <col min="5624" max="5624" width="37.5703125" style="60" customWidth="1"/>
    <col min="5625" max="5625" width="8.5703125" style="60" customWidth="1"/>
    <col min="5626" max="5626" width="9.42578125" style="60" customWidth="1"/>
    <col min="5627" max="5627" width="12.5703125" style="60" bestFit="1" customWidth="1"/>
    <col min="5628" max="5628" width="11.28515625" style="60" customWidth="1"/>
    <col min="5629" max="5629" width="12.140625" style="60" customWidth="1"/>
    <col min="5630" max="5630" width="10.42578125" style="60" customWidth="1"/>
    <col min="5631" max="5631" width="11.140625" style="60" customWidth="1"/>
    <col min="5632" max="5632" width="10.28515625" style="60" customWidth="1"/>
    <col min="5633" max="5633" width="11" style="60" customWidth="1"/>
    <col min="5634" max="5634" width="14.85546875" style="60" customWidth="1"/>
    <col min="5635" max="5635" width="9.140625" style="60"/>
    <col min="5636" max="5636" width="9.5703125" style="60" bestFit="1" customWidth="1"/>
    <col min="5637" max="5877" width="9.140625" style="60"/>
    <col min="5878" max="5878" width="4.7109375" style="60" customWidth="1"/>
    <col min="5879" max="5879" width="12.140625" style="60" customWidth="1"/>
    <col min="5880" max="5880" width="37.5703125" style="60" customWidth="1"/>
    <col min="5881" max="5881" width="8.5703125" style="60" customWidth="1"/>
    <col min="5882" max="5882" width="9.42578125" style="60" customWidth="1"/>
    <col min="5883" max="5883" width="12.5703125" style="60" bestFit="1" customWidth="1"/>
    <col min="5884" max="5884" width="11.28515625" style="60" customWidth="1"/>
    <col min="5885" max="5885" width="12.140625" style="60" customWidth="1"/>
    <col min="5886" max="5886" width="10.42578125" style="60" customWidth="1"/>
    <col min="5887" max="5887" width="11.140625" style="60" customWidth="1"/>
    <col min="5888" max="5888" width="10.28515625" style="60" customWidth="1"/>
    <col min="5889" max="5889" width="11" style="60" customWidth="1"/>
    <col min="5890" max="5890" width="14.85546875" style="60" customWidth="1"/>
    <col min="5891" max="5891" width="9.140625" style="60"/>
    <col min="5892" max="5892" width="9.5703125" style="60" bestFit="1" customWidth="1"/>
    <col min="5893" max="6133" width="9.140625" style="60"/>
    <col min="6134" max="6134" width="4.7109375" style="60" customWidth="1"/>
    <col min="6135" max="6135" width="12.140625" style="60" customWidth="1"/>
    <col min="6136" max="6136" width="37.5703125" style="60" customWidth="1"/>
    <col min="6137" max="6137" width="8.5703125" style="60" customWidth="1"/>
    <col min="6138" max="6138" width="9.42578125" style="60" customWidth="1"/>
    <col min="6139" max="6139" width="12.5703125" style="60" bestFit="1" customWidth="1"/>
    <col min="6140" max="6140" width="11.28515625" style="60" customWidth="1"/>
    <col min="6141" max="6141" width="12.140625" style="60" customWidth="1"/>
    <col min="6142" max="6142" width="10.42578125" style="60" customWidth="1"/>
    <col min="6143" max="6143" width="11.140625" style="60" customWidth="1"/>
    <col min="6144" max="6144" width="10.28515625" style="60" customWidth="1"/>
    <col min="6145" max="6145" width="11" style="60" customWidth="1"/>
    <col min="6146" max="6146" width="14.85546875" style="60" customWidth="1"/>
    <col min="6147" max="6147" width="9.140625" style="60"/>
    <col min="6148" max="6148" width="9.5703125" style="60" bestFit="1" customWidth="1"/>
    <col min="6149" max="6389" width="9.140625" style="60"/>
    <col min="6390" max="6390" width="4.7109375" style="60" customWidth="1"/>
    <col min="6391" max="6391" width="12.140625" style="60" customWidth="1"/>
    <col min="6392" max="6392" width="37.5703125" style="60" customWidth="1"/>
    <col min="6393" max="6393" width="8.5703125" style="60" customWidth="1"/>
    <col min="6394" max="6394" width="9.42578125" style="60" customWidth="1"/>
    <col min="6395" max="6395" width="12.5703125" style="60" bestFit="1" customWidth="1"/>
    <col min="6396" max="6396" width="11.28515625" style="60" customWidth="1"/>
    <col min="6397" max="6397" width="12.140625" style="60" customWidth="1"/>
    <col min="6398" max="6398" width="10.42578125" style="60" customWidth="1"/>
    <col min="6399" max="6399" width="11.140625" style="60" customWidth="1"/>
    <col min="6400" max="6400" width="10.28515625" style="60" customWidth="1"/>
    <col min="6401" max="6401" width="11" style="60" customWidth="1"/>
    <col min="6402" max="6402" width="14.85546875" style="60" customWidth="1"/>
    <col min="6403" max="6403" width="9.140625" style="60"/>
    <col min="6404" max="6404" width="9.5703125" style="60" bestFit="1" customWidth="1"/>
    <col min="6405" max="6645" width="9.140625" style="60"/>
    <col min="6646" max="6646" width="4.7109375" style="60" customWidth="1"/>
    <col min="6647" max="6647" width="12.140625" style="60" customWidth="1"/>
    <col min="6648" max="6648" width="37.5703125" style="60" customWidth="1"/>
    <col min="6649" max="6649" width="8.5703125" style="60" customWidth="1"/>
    <col min="6650" max="6650" width="9.42578125" style="60" customWidth="1"/>
    <col min="6651" max="6651" width="12.5703125" style="60" bestFit="1" customWidth="1"/>
    <col min="6652" max="6652" width="11.28515625" style="60" customWidth="1"/>
    <col min="6653" max="6653" width="12.140625" style="60" customWidth="1"/>
    <col min="6654" max="6654" width="10.42578125" style="60" customWidth="1"/>
    <col min="6655" max="6655" width="11.140625" style="60" customWidth="1"/>
    <col min="6656" max="6656" width="10.28515625" style="60" customWidth="1"/>
    <col min="6657" max="6657" width="11" style="60" customWidth="1"/>
    <col min="6658" max="6658" width="14.85546875" style="60" customWidth="1"/>
    <col min="6659" max="6659" width="9.140625" style="60"/>
    <col min="6660" max="6660" width="9.5703125" style="60" bestFit="1" customWidth="1"/>
    <col min="6661" max="6901" width="9.140625" style="60"/>
    <col min="6902" max="6902" width="4.7109375" style="60" customWidth="1"/>
    <col min="6903" max="6903" width="12.140625" style="60" customWidth="1"/>
    <col min="6904" max="6904" width="37.5703125" style="60" customWidth="1"/>
    <col min="6905" max="6905" width="8.5703125" style="60" customWidth="1"/>
    <col min="6906" max="6906" width="9.42578125" style="60" customWidth="1"/>
    <col min="6907" max="6907" width="12.5703125" style="60" bestFit="1" customWidth="1"/>
    <col min="6908" max="6908" width="11.28515625" style="60" customWidth="1"/>
    <col min="6909" max="6909" width="12.140625" style="60" customWidth="1"/>
    <col min="6910" max="6910" width="10.42578125" style="60" customWidth="1"/>
    <col min="6911" max="6911" width="11.140625" style="60" customWidth="1"/>
    <col min="6912" max="6912" width="10.28515625" style="60" customWidth="1"/>
    <col min="6913" max="6913" width="11" style="60" customWidth="1"/>
    <col min="6914" max="6914" width="14.85546875" style="60" customWidth="1"/>
    <col min="6915" max="6915" width="9.140625" style="60"/>
    <col min="6916" max="6916" width="9.5703125" style="60" bestFit="1" customWidth="1"/>
    <col min="6917" max="7157" width="9.140625" style="60"/>
    <col min="7158" max="7158" width="4.7109375" style="60" customWidth="1"/>
    <col min="7159" max="7159" width="12.140625" style="60" customWidth="1"/>
    <col min="7160" max="7160" width="37.5703125" style="60" customWidth="1"/>
    <col min="7161" max="7161" width="8.5703125" style="60" customWidth="1"/>
    <col min="7162" max="7162" width="9.42578125" style="60" customWidth="1"/>
    <col min="7163" max="7163" width="12.5703125" style="60" bestFit="1" customWidth="1"/>
    <col min="7164" max="7164" width="11.28515625" style="60" customWidth="1"/>
    <col min="7165" max="7165" width="12.140625" style="60" customWidth="1"/>
    <col min="7166" max="7166" width="10.42578125" style="60" customWidth="1"/>
    <col min="7167" max="7167" width="11.140625" style="60" customWidth="1"/>
    <col min="7168" max="7168" width="10.28515625" style="60" customWidth="1"/>
    <col min="7169" max="7169" width="11" style="60" customWidth="1"/>
    <col min="7170" max="7170" width="14.85546875" style="60" customWidth="1"/>
    <col min="7171" max="7171" width="9.140625" style="60"/>
    <col min="7172" max="7172" width="9.5703125" style="60" bestFit="1" customWidth="1"/>
    <col min="7173" max="7413" width="9.140625" style="60"/>
    <col min="7414" max="7414" width="4.7109375" style="60" customWidth="1"/>
    <col min="7415" max="7415" width="12.140625" style="60" customWidth="1"/>
    <col min="7416" max="7416" width="37.5703125" style="60" customWidth="1"/>
    <col min="7417" max="7417" width="8.5703125" style="60" customWidth="1"/>
    <col min="7418" max="7418" width="9.42578125" style="60" customWidth="1"/>
    <col min="7419" max="7419" width="12.5703125" style="60" bestFit="1" customWidth="1"/>
    <col min="7420" max="7420" width="11.28515625" style="60" customWidth="1"/>
    <col min="7421" max="7421" width="12.140625" style="60" customWidth="1"/>
    <col min="7422" max="7422" width="10.42578125" style="60" customWidth="1"/>
    <col min="7423" max="7423" width="11.140625" style="60" customWidth="1"/>
    <col min="7424" max="7424" width="10.28515625" style="60" customWidth="1"/>
    <col min="7425" max="7425" width="11" style="60" customWidth="1"/>
    <col min="7426" max="7426" width="14.85546875" style="60" customWidth="1"/>
    <col min="7427" max="7427" width="9.140625" style="60"/>
    <col min="7428" max="7428" width="9.5703125" style="60" bestFit="1" customWidth="1"/>
    <col min="7429" max="7669" width="9.140625" style="60"/>
    <col min="7670" max="7670" width="4.7109375" style="60" customWidth="1"/>
    <col min="7671" max="7671" width="12.140625" style="60" customWidth="1"/>
    <col min="7672" max="7672" width="37.5703125" style="60" customWidth="1"/>
    <col min="7673" max="7673" width="8.5703125" style="60" customWidth="1"/>
    <col min="7674" max="7674" width="9.42578125" style="60" customWidth="1"/>
    <col min="7675" max="7675" width="12.5703125" style="60" bestFit="1" customWidth="1"/>
    <col min="7676" max="7676" width="11.28515625" style="60" customWidth="1"/>
    <col min="7677" max="7677" width="12.140625" style="60" customWidth="1"/>
    <col min="7678" max="7678" width="10.42578125" style="60" customWidth="1"/>
    <col min="7679" max="7679" width="11.140625" style="60" customWidth="1"/>
    <col min="7680" max="7680" width="10.28515625" style="60" customWidth="1"/>
    <col min="7681" max="7681" width="11" style="60" customWidth="1"/>
    <col min="7682" max="7682" width="14.85546875" style="60" customWidth="1"/>
    <col min="7683" max="7683" width="9.140625" style="60"/>
    <col min="7684" max="7684" width="9.5703125" style="60" bestFit="1" customWidth="1"/>
    <col min="7685" max="7925" width="9.140625" style="60"/>
    <col min="7926" max="7926" width="4.7109375" style="60" customWidth="1"/>
    <col min="7927" max="7927" width="12.140625" style="60" customWidth="1"/>
    <col min="7928" max="7928" width="37.5703125" style="60" customWidth="1"/>
    <col min="7929" max="7929" width="8.5703125" style="60" customWidth="1"/>
    <col min="7930" max="7930" width="9.42578125" style="60" customWidth="1"/>
    <col min="7931" max="7931" width="12.5703125" style="60" bestFit="1" customWidth="1"/>
    <col min="7932" max="7932" width="11.28515625" style="60" customWidth="1"/>
    <col min="7933" max="7933" width="12.140625" style="60" customWidth="1"/>
    <col min="7934" max="7934" width="10.42578125" style="60" customWidth="1"/>
    <col min="7935" max="7935" width="11.140625" style="60" customWidth="1"/>
    <col min="7936" max="7936" width="10.28515625" style="60" customWidth="1"/>
    <col min="7937" max="7937" width="11" style="60" customWidth="1"/>
    <col min="7938" max="7938" width="14.85546875" style="60" customWidth="1"/>
    <col min="7939" max="7939" width="9.140625" style="60"/>
    <col min="7940" max="7940" width="9.5703125" style="60" bestFit="1" customWidth="1"/>
    <col min="7941" max="8181" width="9.140625" style="60"/>
    <col min="8182" max="8182" width="4.7109375" style="60" customWidth="1"/>
    <col min="8183" max="8183" width="12.140625" style="60" customWidth="1"/>
    <col min="8184" max="8184" width="37.5703125" style="60" customWidth="1"/>
    <col min="8185" max="8185" width="8.5703125" style="60" customWidth="1"/>
    <col min="8186" max="8186" width="9.42578125" style="60" customWidth="1"/>
    <col min="8187" max="8187" width="12.5703125" style="60" bestFit="1" customWidth="1"/>
    <col min="8188" max="8188" width="11.28515625" style="60" customWidth="1"/>
    <col min="8189" max="8189" width="12.140625" style="60" customWidth="1"/>
    <col min="8190" max="8190" width="10.42578125" style="60" customWidth="1"/>
    <col min="8191" max="8191" width="11.140625" style="60" customWidth="1"/>
    <col min="8192" max="8192" width="10.28515625" style="60" customWidth="1"/>
    <col min="8193" max="8193" width="11" style="60" customWidth="1"/>
    <col min="8194" max="8194" width="14.85546875" style="60" customWidth="1"/>
    <col min="8195" max="8195" width="9.140625" style="60"/>
    <col min="8196" max="8196" width="9.5703125" style="60" bestFit="1" customWidth="1"/>
    <col min="8197" max="8437" width="9.140625" style="60"/>
    <col min="8438" max="8438" width="4.7109375" style="60" customWidth="1"/>
    <col min="8439" max="8439" width="12.140625" style="60" customWidth="1"/>
    <col min="8440" max="8440" width="37.5703125" style="60" customWidth="1"/>
    <col min="8441" max="8441" width="8.5703125" style="60" customWidth="1"/>
    <col min="8442" max="8442" width="9.42578125" style="60" customWidth="1"/>
    <col min="8443" max="8443" width="12.5703125" style="60" bestFit="1" customWidth="1"/>
    <col min="8444" max="8444" width="11.28515625" style="60" customWidth="1"/>
    <col min="8445" max="8445" width="12.140625" style="60" customWidth="1"/>
    <col min="8446" max="8446" width="10.42578125" style="60" customWidth="1"/>
    <col min="8447" max="8447" width="11.140625" style="60" customWidth="1"/>
    <col min="8448" max="8448" width="10.28515625" style="60" customWidth="1"/>
    <col min="8449" max="8449" width="11" style="60" customWidth="1"/>
    <col min="8450" max="8450" width="14.85546875" style="60" customWidth="1"/>
    <col min="8451" max="8451" width="9.140625" style="60"/>
    <col min="8452" max="8452" width="9.5703125" style="60" bestFit="1" customWidth="1"/>
    <col min="8453" max="8693" width="9.140625" style="60"/>
    <col min="8694" max="8694" width="4.7109375" style="60" customWidth="1"/>
    <col min="8695" max="8695" width="12.140625" style="60" customWidth="1"/>
    <col min="8696" max="8696" width="37.5703125" style="60" customWidth="1"/>
    <col min="8697" max="8697" width="8.5703125" style="60" customWidth="1"/>
    <col min="8698" max="8698" width="9.42578125" style="60" customWidth="1"/>
    <col min="8699" max="8699" width="12.5703125" style="60" bestFit="1" customWidth="1"/>
    <col min="8700" max="8700" width="11.28515625" style="60" customWidth="1"/>
    <col min="8701" max="8701" width="12.140625" style="60" customWidth="1"/>
    <col min="8702" max="8702" width="10.42578125" style="60" customWidth="1"/>
    <col min="8703" max="8703" width="11.140625" style="60" customWidth="1"/>
    <col min="8704" max="8704" width="10.28515625" style="60" customWidth="1"/>
    <col min="8705" max="8705" width="11" style="60" customWidth="1"/>
    <col min="8706" max="8706" width="14.85546875" style="60" customWidth="1"/>
    <col min="8707" max="8707" width="9.140625" style="60"/>
    <col min="8708" max="8708" width="9.5703125" style="60" bestFit="1" customWidth="1"/>
    <col min="8709" max="8949" width="9.140625" style="60"/>
    <col min="8950" max="8950" width="4.7109375" style="60" customWidth="1"/>
    <col min="8951" max="8951" width="12.140625" style="60" customWidth="1"/>
    <col min="8952" max="8952" width="37.5703125" style="60" customWidth="1"/>
    <col min="8953" max="8953" width="8.5703125" style="60" customWidth="1"/>
    <col min="8954" max="8954" width="9.42578125" style="60" customWidth="1"/>
    <col min="8955" max="8955" width="12.5703125" style="60" bestFit="1" customWidth="1"/>
    <col min="8956" max="8956" width="11.28515625" style="60" customWidth="1"/>
    <col min="8957" max="8957" width="12.140625" style="60" customWidth="1"/>
    <col min="8958" max="8958" width="10.42578125" style="60" customWidth="1"/>
    <col min="8959" max="8959" width="11.140625" style="60" customWidth="1"/>
    <col min="8960" max="8960" width="10.28515625" style="60" customWidth="1"/>
    <col min="8961" max="8961" width="11" style="60" customWidth="1"/>
    <col min="8962" max="8962" width="14.85546875" style="60" customWidth="1"/>
    <col min="8963" max="8963" width="9.140625" style="60"/>
    <col min="8964" max="8964" width="9.5703125" style="60" bestFit="1" customWidth="1"/>
    <col min="8965" max="9205" width="9.140625" style="60"/>
    <col min="9206" max="9206" width="4.7109375" style="60" customWidth="1"/>
    <col min="9207" max="9207" width="12.140625" style="60" customWidth="1"/>
    <col min="9208" max="9208" width="37.5703125" style="60" customWidth="1"/>
    <col min="9209" max="9209" width="8.5703125" style="60" customWidth="1"/>
    <col min="9210" max="9210" width="9.42578125" style="60" customWidth="1"/>
    <col min="9211" max="9211" width="12.5703125" style="60" bestFit="1" customWidth="1"/>
    <col min="9212" max="9212" width="11.28515625" style="60" customWidth="1"/>
    <col min="9213" max="9213" width="12.140625" style="60" customWidth="1"/>
    <col min="9214" max="9214" width="10.42578125" style="60" customWidth="1"/>
    <col min="9215" max="9215" width="11.140625" style="60" customWidth="1"/>
    <col min="9216" max="9216" width="10.28515625" style="60" customWidth="1"/>
    <col min="9217" max="9217" width="11" style="60" customWidth="1"/>
    <col min="9218" max="9218" width="14.85546875" style="60" customWidth="1"/>
    <col min="9219" max="9219" width="9.140625" style="60"/>
    <col min="9220" max="9220" width="9.5703125" style="60" bestFit="1" customWidth="1"/>
    <col min="9221" max="9461" width="9.140625" style="60"/>
    <col min="9462" max="9462" width="4.7109375" style="60" customWidth="1"/>
    <col min="9463" max="9463" width="12.140625" style="60" customWidth="1"/>
    <col min="9464" max="9464" width="37.5703125" style="60" customWidth="1"/>
    <col min="9465" max="9465" width="8.5703125" style="60" customWidth="1"/>
    <col min="9466" max="9466" width="9.42578125" style="60" customWidth="1"/>
    <col min="9467" max="9467" width="12.5703125" style="60" bestFit="1" customWidth="1"/>
    <col min="9468" max="9468" width="11.28515625" style="60" customWidth="1"/>
    <col min="9469" max="9469" width="12.140625" style="60" customWidth="1"/>
    <col min="9470" max="9470" width="10.42578125" style="60" customWidth="1"/>
    <col min="9471" max="9471" width="11.140625" style="60" customWidth="1"/>
    <col min="9472" max="9472" width="10.28515625" style="60" customWidth="1"/>
    <col min="9473" max="9473" width="11" style="60" customWidth="1"/>
    <col min="9474" max="9474" width="14.85546875" style="60" customWidth="1"/>
    <col min="9475" max="9475" width="9.140625" style="60"/>
    <col min="9476" max="9476" width="9.5703125" style="60" bestFit="1" customWidth="1"/>
    <col min="9477" max="9717" width="9.140625" style="60"/>
    <col min="9718" max="9718" width="4.7109375" style="60" customWidth="1"/>
    <col min="9719" max="9719" width="12.140625" style="60" customWidth="1"/>
    <col min="9720" max="9720" width="37.5703125" style="60" customWidth="1"/>
    <col min="9721" max="9721" width="8.5703125" style="60" customWidth="1"/>
    <col min="9722" max="9722" width="9.42578125" style="60" customWidth="1"/>
    <col min="9723" max="9723" width="12.5703125" style="60" bestFit="1" customWidth="1"/>
    <col min="9724" max="9724" width="11.28515625" style="60" customWidth="1"/>
    <col min="9725" max="9725" width="12.140625" style="60" customWidth="1"/>
    <col min="9726" max="9726" width="10.42578125" style="60" customWidth="1"/>
    <col min="9727" max="9727" width="11.140625" style="60" customWidth="1"/>
    <col min="9728" max="9728" width="10.28515625" style="60" customWidth="1"/>
    <col min="9729" max="9729" width="11" style="60" customWidth="1"/>
    <col min="9730" max="9730" width="14.85546875" style="60" customWidth="1"/>
    <col min="9731" max="9731" width="9.140625" style="60"/>
    <col min="9732" max="9732" width="9.5703125" style="60" bestFit="1" customWidth="1"/>
    <col min="9733" max="9973" width="9.140625" style="60"/>
    <col min="9974" max="9974" width="4.7109375" style="60" customWidth="1"/>
    <col min="9975" max="9975" width="12.140625" style="60" customWidth="1"/>
    <col min="9976" max="9976" width="37.5703125" style="60" customWidth="1"/>
    <col min="9977" max="9977" width="8.5703125" style="60" customWidth="1"/>
    <col min="9978" max="9978" width="9.42578125" style="60" customWidth="1"/>
    <col min="9979" max="9979" width="12.5703125" style="60" bestFit="1" customWidth="1"/>
    <col min="9980" max="9980" width="11.28515625" style="60" customWidth="1"/>
    <col min="9981" max="9981" width="12.140625" style="60" customWidth="1"/>
    <col min="9982" max="9982" width="10.42578125" style="60" customWidth="1"/>
    <col min="9983" max="9983" width="11.140625" style="60" customWidth="1"/>
    <col min="9984" max="9984" width="10.28515625" style="60" customWidth="1"/>
    <col min="9985" max="9985" width="11" style="60" customWidth="1"/>
    <col min="9986" max="9986" width="14.85546875" style="60" customWidth="1"/>
    <col min="9987" max="9987" width="9.140625" style="60"/>
    <col min="9988" max="9988" width="9.5703125" style="60" bestFit="1" customWidth="1"/>
    <col min="9989" max="10229" width="9.140625" style="60"/>
    <col min="10230" max="10230" width="4.7109375" style="60" customWidth="1"/>
    <col min="10231" max="10231" width="12.140625" style="60" customWidth="1"/>
    <col min="10232" max="10232" width="37.5703125" style="60" customWidth="1"/>
    <col min="10233" max="10233" width="8.5703125" style="60" customWidth="1"/>
    <col min="10234" max="10234" width="9.42578125" style="60" customWidth="1"/>
    <col min="10235" max="10235" width="12.5703125" style="60" bestFit="1" customWidth="1"/>
    <col min="10236" max="10236" width="11.28515625" style="60" customWidth="1"/>
    <col min="10237" max="10237" width="12.140625" style="60" customWidth="1"/>
    <col min="10238" max="10238" width="10.42578125" style="60" customWidth="1"/>
    <col min="10239" max="10239" width="11.140625" style="60" customWidth="1"/>
    <col min="10240" max="10240" width="10.28515625" style="60" customWidth="1"/>
    <col min="10241" max="10241" width="11" style="60" customWidth="1"/>
    <col min="10242" max="10242" width="14.85546875" style="60" customWidth="1"/>
    <col min="10243" max="10243" width="9.140625" style="60"/>
    <col min="10244" max="10244" width="9.5703125" style="60" bestFit="1" customWidth="1"/>
    <col min="10245" max="10485" width="9.140625" style="60"/>
    <col min="10486" max="10486" width="4.7109375" style="60" customWidth="1"/>
    <col min="10487" max="10487" width="12.140625" style="60" customWidth="1"/>
    <col min="10488" max="10488" width="37.5703125" style="60" customWidth="1"/>
    <col min="10489" max="10489" width="8.5703125" style="60" customWidth="1"/>
    <col min="10490" max="10490" width="9.42578125" style="60" customWidth="1"/>
    <col min="10491" max="10491" width="12.5703125" style="60" bestFit="1" customWidth="1"/>
    <col min="10492" max="10492" width="11.28515625" style="60" customWidth="1"/>
    <col min="10493" max="10493" width="12.140625" style="60" customWidth="1"/>
    <col min="10494" max="10494" width="10.42578125" style="60" customWidth="1"/>
    <col min="10495" max="10495" width="11.140625" style="60" customWidth="1"/>
    <col min="10496" max="10496" width="10.28515625" style="60" customWidth="1"/>
    <col min="10497" max="10497" width="11" style="60" customWidth="1"/>
    <col min="10498" max="10498" width="14.85546875" style="60" customWidth="1"/>
    <col min="10499" max="10499" width="9.140625" style="60"/>
    <col min="10500" max="10500" width="9.5703125" style="60" bestFit="1" customWidth="1"/>
    <col min="10501" max="10741" width="9.140625" style="60"/>
    <col min="10742" max="10742" width="4.7109375" style="60" customWidth="1"/>
    <col min="10743" max="10743" width="12.140625" style="60" customWidth="1"/>
    <col min="10744" max="10744" width="37.5703125" style="60" customWidth="1"/>
    <col min="10745" max="10745" width="8.5703125" style="60" customWidth="1"/>
    <col min="10746" max="10746" width="9.42578125" style="60" customWidth="1"/>
    <col min="10747" max="10747" width="12.5703125" style="60" bestFit="1" customWidth="1"/>
    <col min="10748" max="10748" width="11.28515625" style="60" customWidth="1"/>
    <col min="10749" max="10749" width="12.140625" style="60" customWidth="1"/>
    <col min="10750" max="10750" width="10.42578125" style="60" customWidth="1"/>
    <col min="10751" max="10751" width="11.140625" style="60" customWidth="1"/>
    <col min="10752" max="10752" width="10.28515625" style="60" customWidth="1"/>
    <col min="10753" max="10753" width="11" style="60" customWidth="1"/>
    <col min="10754" max="10754" width="14.85546875" style="60" customWidth="1"/>
    <col min="10755" max="10755" width="9.140625" style="60"/>
    <col min="10756" max="10756" width="9.5703125" style="60" bestFit="1" customWidth="1"/>
    <col min="10757" max="10997" width="9.140625" style="60"/>
    <col min="10998" max="10998" width="4.7109375" style="60" customWidth="1"/>
    <col min="10999" max="10999" width="12.140625" style="60" customWidth="1"/>
    <col min="11000" max="11000" width="37.5703125" style="60" customWidth="1"/>
    <col min="11001" max="11001" width="8.5703125" style="60" customWidth="1"/>
    <col min="11002" max="11002" width="9.42578125" style="60" customWidth="1"/>
    <col min="11003" max="11003" width="12.5703125" style="60" bestFit="1" customWidth="1"/>
    <col min="11004" max="11004" width="11.28515625" style="60" customWidth="1"/>
    <col min="11005" max="11005" width="12.140625" style="60" customWidth="1"/>
    <col min="11006" max="11006" width="10.42578125" style="60" customWidth="1"/>
    <col min="11007" max="11007" width="11.140625" style="60" customWidth="1"/>
    <col min="11008" max="11008" width="10.28515625" style="60" customWidth="1"/>
    <col min="11009" max="11009" width="11" style="60" customWidth="1"/>
    <col min="11010" max="11010" width="14.85546875" style="60" customWidth="1"/>
    <col min="11011" max="11011" width="9.140625" style="60"/>
    <col min="11012" max="11012" width="9.5703125" style="60" bestFit="1" customWidth="1"/>
    <col min="11013" max="11253" width="9.140625" style="60"/>
    <col min="11254" max="11254" width="4.7109375" style="60" customWidth="1"/>
    <col min="11255" max="11255" width="12.140625" style="60" customWidth="1"/>
    <col min="11256" max="11256" width="37.5703125" style="60" customWidth="1"/>
    <col min="11257" max="11257" width="8.5703125" style="60" customWidth="1"/>
    <col min="11258" max="11258" width="9.42578125" style="60" customWidth="1"/>
    <col min="11259" max="11259" width="12.5703125" style="60" bestFit="1" customWidth="1"/>
    <col min="11260" max="11260" width="11.28515625" style="60" customWidth="1"/>
    <col min="11261" max="11261" width="12.140625" style="60" customWidth="1"/>
    <col min="11262" max="11262" width="10.42578125" style="60" customWidth="1"/>
    <col min="11263" max="11263" width="11.140625" style="60" customWidth="1"/>
    <col min="11264" max="11264" width="10.28515625" style="60" customWidth="1"/>
    <col min="11265" max="11265" width="11" style="60" customWidth="1"/>
    <col min="11266" max="11266" width="14.85546875" style="60" customWidth="1"/>
    <col min="11267" max="11267" width="9.140625" style="60"/>
    <col min="11268" max="11268" width="9.5703125" style="60" bestFit="1" customWidth="1"/>
    <col min="11269" max="11509" width="9.140625" style="60"/>
    <col min="11510" max="11510" width="4.7109375" style="60" customWidth="1"/>
    <col min="11511" max="11511" width="12.140625" style="60" customWidth="1"/>
    <col min="11512" max="11512" width="37.5703125" style="60" customWidth="1"/>
    <col min="11513" max="11513" width="8.5703125" style="60" customWidth="1"/>
    <col min="11514" max="11514" width="9.42578125" style="60" customWidth="1"/>
    <col min="11515" max="11515" width="12.5703125" style="60" bestFit="1" customWidth="1"/>
    <col min="11516" max="11516" width="11.28515625" style="60" customWidth="1"/>
    <col min="11517" max="11517" width="12.140625" style="60" customWidth="1"/>
    <col min="11518" max="11518" width="10.42578125" style="60" customWidth="1"/>
    <col min="11519" max="11519" width="11.140625" style="60" customWidth="1"/>
    <col min="11520" max="11520" width="10.28515625" style="60" customWidth="1"/>
    <col min="11521" max="11521" width="11" style="60" customWidth="1"/>
    <col min="11522" max="11522" width="14.85546875" style="60" customWidth="1"/>
    <col min="11523" max="11523" width="9.140625" style="60"/>
    <col min="11524" max="11524" width="9.5703125" style="60" bestFit="1" customWidth="1"/>
    <col min="11525" max="11765" width="9.140625" style="60"/>
    <col min="11766" max="11766" width="4.7109375" style="60" customWidth="1"/>
    <col min="11767" max="11767" width="12.140625" style="60" customWidth="1"/>
    <col min="11768" max="11768" width="37.5703125" style="60" customWidth="1"/>
    <col min="11769" max="11769" width="8.5703125" style="60" customWidth="1"/>
    <col min="11770" max="11770" width="9.42578125" style="60" customWidth="1"/>
    <col min="11771" max="11771" width="12.5703125" style="60" bestFit="1" customWidth="1"/>
    <col min="11772" max="11772" width="11.28515625" style="60" customWidth="1"/>
    <col min="11773" max="11773" width="12.140625" style="60" customWidth="1"/>
    <col min="11774" max="11774" width="10.42578125" style="60" customWidth="1"/>
    <col min="11775" max="11775" width="11.140625" style="60" customWidth="1"/>
    <col min="11776" max="11776" width="10.28515625" style="60" customWidth="1"/>
    <col min="11777" max="11777" width="11" style="60" customWidth="1"/>
    <col min="11778" max="11778" width="14.85546875" style="60" customWidth="1"/>
    <col min="11779" max="11779" width="9.140625" style="60"/>
    <col min="11780" max="11780" width="9.5703125" style="60" bestFit="1" customWidth="1"/>
    <col min="11781" max="12021" width="9.140625" style="60"/>
    <col min="12022" max="12022" width="4.7109375" style="60" customWidth="1"/>
    <col min="12023" max="12023" width="12.140625" style="60" customWidth="1"/>
    <col min="12024" max="12024" width="37.5703125" style="60" customWidth="1"/>
    <col min="12025" max="12025" width="8.5703125" style="60" customWidth="1"/>
    <col min="12026" max="12026" width="9.42578125" style="60" customWidth="1"/>
    <col min="12027" max="12027" width="12.5703125" style="60" bestFit="1" customWidth="1"/>
    <col min="12028" max="12028" width="11.28515625" style="60" customWidth="1"/>
    <col min="12029" max="12029" width="12.140625" style="60" customWidth="1"/>
    <col min="12030" max="12030" width="10.42578125" style="60" customWidth="1"/>
    <col min="12031" max="12031" width="11.140625" style="60" customWidth="1"/>
    <col min="12032" max="12032" width="10.28515625" style="60" customWidth="1"/>
    <col min="12033" max="12033" width="11" style="60" customWidth="1"/>
    <col min="12034" max="12034" width="14.85546875" style="60" customWidth="1"/>
    <col min="12035" max="12035" width="9.140625" style="60"/>
    <col min="12036" max="12036" width="9.5703125" style="60" bestFit="1" customWidth="1"/>
    <col min="12037" max="12277" width="9.140625" style="60"/>
    <col min="12278" max="12278" width="4.7109375" style="60" customWidth="1"/>
    <col min="12279" max="12279" width="12.140625" style="60" customWidth="1"/>
    <col min="12280" max="12280" width="37.5703125" style="60" customWidth="1"/>
    <col min="12281" max="12281" width="8.5703125" style="60" customWidth="1"/>
    <col min="12282" max="12282" width="9.42578125" style="60" customWidth="1"/>
    <col min="12283" max="12283" width="12.5703125" style="60" bestFit="1" customWidth="1"/>
    <col min="12284" max="12284" width="11.28515625" style="60" customWidth="1"/>
    <col min="12285" max="12285" width="12.140625" style="60" customWidth="1"/>
    <col min="12286" max="12286" width="10.42578125" style="60" customWidth="1"/>
    <col min="12287" max="12287" width="11.140625" style="60" customWidth="1"/>
    <col min="12288" max="12288" width="10.28515625" style="60" customWidth="1"/>
    <col min="12289" max="12289" width="11" style="60" customWidth="1"/>
    <col min="12290" max="12290" width="14.85546875" style="60" customWidth="1"/>
    <col min="12291" max="12291" width="9.140625" style="60"/>
    <col min="12292" max="12292" width="9.5703125" style="60" bestFit="1" customWidth="1"/>
    <col min="12293" max="12533" width="9.140625" style="60"/>
    <col min="12534" max="12534" width="4.7109375" style="60" customWidth="1"/>
    <col min="12535" max="12535" width="12.140625" style="60" customWidth="1"/>
    <col min="12536" max="12536" width="37.5703125" style="60" customWidth="1"/>
    <col min="12537" max="12537" width="8.5703125" style="60" customWidth="1"/>
    <col min="12538" max="12538" width="9.42578125" style="60" customWidth="1"/>
    <col min="12539" max="12539" width="12.5703125" style="60" bestFit="1" customWidth="1"/>
    <col min="12540" max="12540" width="11.28515625" style="60" customWidth="1"/>
    <col min="12541" max="12541" width="12.140625" style="60" customWidth="1"/>
    <col min="12542" max="12542" width="10.42578125" style="60" customWidth="1"/>
    <col min="12543" max="12543" width="11.140625" style="60" customWidth="1"/>
    <col min="12544" max="12544" width="10.28515625" style="60" customWidth="1"/>
    <col min="12545" max="12545" width="11" style="60" customWidth="1"/>
    <col min="12546" max="12546" width="14.85546875" style="60" customWidth="1"/>
    <col min="12547" max="12547" width="9.140625" style="60"/>
    <col min="12548" max="12548" width="9.5703125" style="60" bestFit="1" customWidth="1"/>
    <col min="12549" max="12789" width="9.140625" style="60"/>
    <col min="12790" max="12790" width="4.7109375" style="60" customWidth="1"/>
    <col min="12791" max="12791" width="12.140625" style="60" customWidth="1"/>
    <col min="12792" max="12792" width="37.5703125" style="60" customWidth="1"/>
    <col min="12793" max="12793" width="8.5703125" style="60" customWidth="1"/>
    <col min="12794" max="12794" width="9.42578125" style="60" customWidth="1"/>
    <col min="12795" max="12795" width="12.5703125" style="60" bestFit="1" customWidth="1"/>
    <col min="12796" max="12796" width="11.28515625" style="60" customWidth="1"/>
    <col min="12797" max="12797" width="12.140625" style="60" customWidth="1"/>
    <col min="12798" max="12798" width="10.42578125" style="60" customWidth="1"/>
    <col min="12799" max="12799" width="11.140625" style="60" customWidth="1"/>
    <col min="12800" max="12800" width="10.28515625" style="60" customWidth="1"/>
    <col min="12801" max="12801" width="11" style="60" customWidth="1"/>
    <col min="12802" max="12802" width="14.85546875" style="60" customWidth="1"/>
    <col min="12803" max="12803" width="9.140625" style="60"/>
    <col min="12804" max="12804" width="9.5703125" style="60" bestFit="1" customWidth="1"/>
    <col min="12805" max="13045" width="9.140625" style="60"/>
    <col min="13046" max="13046" width="4.7109375" style="60" customWidth="1"/>
    <col min="13047" max="13047" width="12.140625" style="60" customWidth="1"/>
    <col min="13048" max="13048" width="37.5703125" style="60" customWidth="1"/>
    <col min="13049" max="13049" width="8.5703125" style="60" customWidth="1"/>
    <col min="13050" max="13050" width="9.42578125" style="60" customWidth="1"/>
    <col min="13051" max="13051" width="12.5703125" style="60" bestFit="1" customWidth="1"/>
    <col min="13052" max="13052" width="11.28515625" style="60" customWidth="1"/>
    <col min="13053" max="13053" width="12.140625" style="60" customWidth="1"/>
    <col min="13054" max="13054" width="10.42578125" style="60" customWidth="1"/>
    <col min="13055" max="13055" width="11.140625" style="60" customWidth="1"/>
    <col min="13056" max="13056" width="10.28515625" style="60" customWidth="1"/>
    <col min="13057" max="13057" width="11" style="60" customWidth="1"/>
    <col min="13058" max="13058" width="14.85546875" style="60" customWidth="1"/>
    <col min="13059" max="13059" width="9.140625" style="60"/>
    <col min="13060" max="13060" width="9.5703125" style="60" bestFit="1" customWidth="1"/>
    <col min="13061" max="13301" width="9.140625" style="60"/>
    <col min="13302" max="13302" width="4.7109375" style="60" customWidth="1"/>
    <col min="13303" max="13303" width="12.140625" style="60" customWidth="1"/>
    <col min="13304" max="13304" width="37.5703125" style="60" customWidth="1"/>
    <col min="13305" max="13305" width="8.5703125" style="60" customWidth="1"/>
    <col min="13306" max="13306" width="9.42578125" style="60" customWidth="1"/>
    <col min="13307" max="13307" width="12.5703125" style="60" bestFit="1" customWidth="1"/>
    <col min="13308" max="13308" width="11.28515625" style="60" customWidth="1"/>
    <col min="13309" max="13309" width="12.140625" style="60" customWidth="1"/>
    <col min="13310" max="13310" width="10.42578125" style="60" customWidth="1"/>
    <col min="13311" max="13311" width="11.140625" style="60" customWidth="1"/>
    <col min="13312" max="13312" width="10.28515625" style="60" customWidth="1"/>
    <col min="13313" max="13313" width="11" style="60" customWidth="1"/>
    <col min="13314" max="13314" width="14.85546875" style="60" customWidth="1"/>
    <col min="13315" max="13315" width="9.140625" style="60"/>
    <col min="13316" max="13316" width="9.5703125" style="60" bestFit="1" customWidth="1"/>
    <col min="13317" max="13557" width="9.140625" style="60"/>
    <col min="13558" max="13558" width="4.7109375" style="60" customWidth="1"/>
    <col min="13559" max="13559" width="12.140625" style="60" customWidth="1"/>
    <col min="13560" max="13560" width="37.5703125" style="60" customWidth="1"/>
    <col min="13561" max="13561" width="8.5703125" style="60" customWidth="1"/>
    <col min="13562" max="13562" width="9.42578125" style="60" customWidth="1"/>
    <col min="13563" max="13563" width="12.5703125" style="60" bestFit="1" customWidth="1"/>
    <col min="13564" max="13564" width="11.28515625" style="60" customWidth="1"/>
    <col min="13565" max="13565" width="12.140625" style="60" customWidth="1"/>
    <col min="13566" max="13566" width="10.42578125" style="60" customWidth="1"/>
    <col min="13567" max="13567" width="11.140625" style="60" customWidth="1"/>
    <col min="13568" max="13568" width="10.28515625" style="60" customWidth="1"/>
    <col min="13569" max="13569" width="11" style="60" customWidth="1"/>
    <col min="13570" max="13570" width="14.85546875" style="60" customWidth="1"/>
    <col min="13571" max="13571" width="9.140625" style="60"/>
    <col min="13572" max="13572" width="9.5703125" style="60" bestFit="1" customWidth="1"/>
    <col min="13573" max="13813" width="9.140625" style="60"/>
    <col min="13814" max="13814" width="4.7109375" style="60" customWidth="1"/>
    <col min="13815" max="13815" width="12.140625" style="60" customWidth="1"/>
    <col min="13816" max="13816" width="37.5703125" style="60" customWidth="1"/>
    <col min="13817" max="13817" width="8.5703125" style="60" customWidth="1"/>
    <col min="13818" max="13818" width="9.42578125" style="60" customWidth="1"/>
    <col min="13819" max="13819" width="12.5703125" style="60" bestFit="1" customWidth="1"/>
    <col min="13820" max="13820" width="11.28515625" style="60" customWidth="1"/>
    <col min="13821" max="13821" width="12.140625" style="60" customWidth="1"/>
    <col min="13822" max="13822" width="10.42578125" style="60" customWidth="1"/>
    <col min="13823" max="13823" width="11.140625" style="60" customWidth="1"/>
    <col min="13824" max="13824" width="10.28515625" style="60" customWidth="1"/>
    <col min="13825" max="13825" width="11" style="60" customWidth="1"/>
    <col min="13826" max="13826" width="14.85546875" style="60" customWidth="1"/>
    <col min="13827" max="13827" width="9.140625" style="60"/>
    <col min="13828" max="13828" width="9.5703125" style="60" bestFit="1" customWidth="1"/>
    <col min="13829" max="14069" width="9.140625" style="60"/>
    <col min="14070" max="14070" width="4.7109375" style="60" customWidth="1"/>
    <col min="14071" max="14071" width="12.140625" style="60" customWidth="1"/>
    <col min="14072" max="14072" width="37.5703125" style="60" customWidth="1"/>
    <col min="14073" max="14073" width="8.5703125" style="60" customWidth="1"/>
    <col min="14074" max="14074" width="9.42578125" style="60" customWidth="1"/>
    <col min="14075" max="14075" width="12.5703125" style="60" bestFit="1" customWidth="1"/>
    <col min="14076" max="14076" width="11.28515625" style="60" customWidth="1"/>
    <col min="14077" max="14077" width="12.140625" style="60" customWidth="1"/>
    <col min="14078" max="14078" width="10.42578125" style="60" customWidth="1"/>
    <col min="14079" max="14079" width="11.140625" style="60" customWidth="1"/>
    <col min="14080" max="14080" width="10.28515625" style="60" customWidth="1"/>
    <col min="14081" max="14081" width="11" style="60" customWidth="1"/>
    <col min="14082" max="14082" width="14.85546875" style="60" customWidth="1"/>
    <col min="14083" max="14083" width="9.140625" style="60"/>
    <col min="14084" max="14084" width="9.5703125" style="60" bestFit="1" customWidth="1"/>
    <col min="14085" max="14325" width="9.140625" style="60"/>
    <col min="14326" max="14326" width="4.7109375" style="60" customWidth="1"/>
    <col min="14327" max="14327" width="12.140625" style="60" customWidth="1"/>
    <col min="14328" max="14328" width="37.5703125" style="60" customWidth="1"/>
    <col min="14329" max="14329" width="8.5703125" style="60" customWidth="1"/>
    <col min="14330" max="14330" width="9.42578125" style="60" customWidth="1"/>
    <col min="14331" max="14331" width="12.5703125" style="60" bestFit="1" customWidth="1"/>
    <col min="14332" max="14332" width="11.28515625" style="60" customWidth="1"/>
    <col min="14333" max="14333" width="12.140625" style="60" customWidth="1"/>
    <col min="14334" max="14334" width="10.42578125" style="60" customWidth="1"/>
    <col min="14335" max="14335" width="11.140625" style="60" customWidth="1"/>
    <col min="14336" max="14336" width="10.28515625" style="60" customWidth="1"/>
    <col min="14337" max="14337" width="11" style="60" customWidth="1"/>
    <col min="14338" max="14338" width="14.85546875" style="60" customWidth="1"/>
    <col min="14339" max="14339" width="9.140625" style="60"/>
    <col min="14340" max="14340" width="9.5703125" style="60" bestFit="1" customWidth="1"/>
    <col min="14341" max="14581" width="9.140625" style="60"/>
    <col min="14582" max="14582" width="4.7109375" style="60" customWidth="1"/>
    <col min="14583" max="14583" width="12.140625" style="60" customWidth="1"/>
    <col min="14584" max="14584" width="37.5703125" style="60" customWidth="1"/>
    <col min="14585" max="14585" width="8.5703125" style="60" customWidth="1"/>
    <col min="14586" max="14586" width="9.42578125" style="60" customWidth="1"/>
    <col min="14587" max="14587" width="12.5703125" style="60" bestFit="1" customWidth="1"/>
    <col min="14588" max="14588" width="11.28515625" style="60" customWidth="1"/>
    <col min="14589" max="14589" width="12.140625" style="60" customWidth="1"/>
    <col min="14590" max="14590" width="10.42578125" style="60" customWidth="1"/>
    <col min="14591" max="14591" width="11.140625" style="60" customWidth="1"/>
    <col min="14592" max="14592" width="10.28515625" style="60" customWidth="1"/>
    <col min="14593" max="14593" width="11" style="60" customWidth="1"/>
    <col min="14594" max="14594" width="14.85546875" style="60" customWidth="1"/>
    <col min="14595" max="14595" width="9.140625" style="60"/>
    <col min="14596" max="14596" width="9.5703125" style="60" bestFit="1" customWidth="1"/>
    <col min="14597" max="14837" width="9.140625" style="60"/>
    <col min="14838" max="14838" width="4.7109375" style="60" customWidth="1"/>
    <col min="14839" max="14839" width="12.140625" style="60" customWidth="1"/>
    <col min="14840" max="14840" width="37.5703125" style="60" customWidth="1"/>
    <col min="14841" max="14841" width="8.5703125" style="60" customWidth="1"/>
    <col min="14842" max="14842" width="9.42578125" style="60" customWidth="1"/>
    <col min="14843" max="14843" width="12.5703125" style="60" bestFit="1" customWidth="1"/>
    <col min="14844" max="14844" width="11.28515625" style="60" customWidth="1"/>
    <col min="14845" max="14845" width="12.140625" style="60" customWidth="1"/>
    <col min="14846" max="14846" width="10.42578125" style="60" customWidth="1"/>
    <col min="14847" max="14847" width="11.140625" style="60" customWidth="1"/>
    <col min="14848" max="14848" width="10.28515625" style="60" customWidth="1"/>
    <col min="14849" max="14849" width="11" style="60" customWidth="1"/>
    <col min="14850" max="14850" width="14.85546875" style="60" customWidth="1"/>
    <col min="14851" max="14851" width="9.140625" style="60"/>
    <col min="14852" max="14852" width="9.5703125" style="60" bestFit="1" customWidth="1"/>
    <col min="14853" max="15093" width="9.140625" style="60"/>
    <col min="15094" max="15094" width="4.7109375" style="60" customWidth="1"/>
    <col min="15095" max="15095" width="12.140625" style="60" customWidth="1"/>
    <col min="15096" max="15096" width="37.5703125" style="60" customWidth="1"/>
    <col min="15097" max="15097" width="8.5703125" style="60" customWidth="1"/>
    <col min="15098" max="15098" width="9.42578125" style="60" customWidth="1"/>
    <col min="15099" max="15099" width="12.5703125" style="60" bestFit="1" customWidth="1"/>
    <col min="15100" max="15100" width="11.28515625" style="60" customWidth="1"/>
    <col min="15101" max="15101" width="12.140625" style="60" customWidth="1"/>
    <col min="15102" max="15102" width="10.42578125" style="60" customWidth="1"/>
    <col min="15103" max="15103" width="11.140625" style="60" customWidth="1"/>
    <col min="15104" max="15104" width="10.28515625" style="60" customWidth="1"/>
    <col min="15105" max="15105" width="11" style="60" customWidth="1"/>
    <col min="15106" max="15106" width="14.85546875" style="60" customWidth="1"/>
    <col min="15107" max="15107" width="9.140625" style="60"/>
    <col min="15108" max="15108" width="9.5703125" style="60" bestFit="1" customWidth="1"/>
    <col min="15109" max="15349" width="9.140625" style="60"/>
    <col min="15350" max="15350" width="4.7109375" style="60" customWidth="1"/>
    <col min="15351" max="15351" width="12.140625" style="60" customWidth="1"/>
    <col min="15352" max="15352" width="37.5703125" style="60" customWidth="1"/>
    <col min="15353" max="15353" width="8.5703125" style="60" customWidth="1"/>
    <col min="15354" max="15354" width="9.42578125" style="60" customWidth="1"/>
    <col min="15355" max="15355" width="12.5703125" style="60" bestFit="1" customWidth="1"/>
    <col min="15356" max="15356" width="11.28515625" style="60" customWidth="1"/>
    <col min="15357" max="15357" width="12.140625" style="60" customWidth="1"/>
    <col min="15358" max="15358" width="10.42578125" style="60" customWidth="1"/>
    <col min="15359" max="15359" width="11.140625" style="60" customWidth="1"/>
    <col min="15360" max="15360" width="10.28515625" style="60" customWidth="1"/>
    <col min="15361" max="15361" width="11" style="60" customWidth="1"/>
    <col min="15362" max="15362" width="14.85546875" style="60" customWidth="1"/>
    <col min="15363" max="15363" width="9.140625" style="60"/>
    <col min="15364" max="15364" width="9.5703125" style="60" bestFit="1" customWidth="1"/>
    <col min="15365" max="15605" width="9.140625" style="60"/>
    <col min="15606" max="15606" width="4.7109375" style="60" customWidth="1"/>
    <col min="15607" max="15607" width="12.140625" style="60" customWidth="1"/>
    <col min="15608" max="15608" width="37.5703125" style="60" customWidth="1"/>
    <col min="15609" max="15609" width="8.5703125" style="60" customWidth="1"/>
    <col min="15610" max="15610" width="9.42578125" style="60" customWidth="1"/>
    <col min="15611" max="15611" width="12.5703125" style="60" bestFit="1" customWidth="1"/>
    <col min="15612" max="15612" width="11.28515625" style="60" customWidth="1"/>
    <col min="15613" max="15613" width="12.140625" style="60" customWidth="1"/>
    <col min="15614" max="15614" width="10.42578125" style="60" customWidth="1"/>
    <col min="15615" max="15615" width="11.140625" style="60" customWidth="1"/>
    <col min="15616" max="15616" width="10.28515625" style="60" customWidth="1"/>
    <col min="15617" max="15617" width="11" style="60" customWidth="1"/>
    <col min="15618" max="15618" width="14.85546875" style="60" customWidth="1"/>
    <col min="15619" max="15619" width="9.140625" style="60"/>
    <col min="15620" max="15620" width="9.5703125" style="60" bestFit="1" customWidth="1"/>
    <col min="15621" max="15861" width="9.140625" style="60"/>
    <col min="15862" max="15862" width="4.7109375" style="60" customWidth="1"/>
    <col min="15863" max="15863" width="12.140625" style="60" customWidth="1"/>
    <col min="15864" max="15864" width="37.5703125" style="60" customWidth="1"/>
    <col min="15865" max="15865" width="8.5703125" style="60" customWidth="1"/>
    <col min="15866" max="15866" width="9.42578125" style="60" customWidth="1"/>
    <col min="15867" max="15867" width="12.5703125" style="60" bestFit="1" customWidth="1"/>
    <col min="15868" max="15868" width="11.28515625" style="60" customWidth="1"/>
    <col min="15869" max="15869" width="12.140625" style="60" customWidth="1"/>
    <col min="15870" max="15870" width="10.42578125" style="60" customWidth="1"/>
    <col min="15871" max="15871" width="11.140625" style="60" customWidth="1"/>
    <col min="15872" max="15872" width="10.28515625" style="60" customWidth="1"/>
    <col min="15873" max="15873" width="11" style="60" customWidth="1"/>
    <col min="15874" max="15874" width="14.85546875" style="60" customWidth="1"/>
    <col min="15875" max="15875" width="9.140625" style="60"/>
    <col min="15876" max="15876" width="9.5703125" style="60" bestFit="1" customWidth="1"/>
    <col min="15877" max="16117" width="9.140625" style="60"/>
    <col min="16118" max="16118" width="4.7109375" style="60" customWidth="1"/>
    <col min="16119" max="16119" width="12.140625" style="60" customWidth="1"/>
    <col min="16120" max="16120" width="37.5703125" style="60" customWidth="1"/>
    <col min="16121" max="16121" width="8.5703125" style="60" customWidth="1"/>
    <col min="16122" max="16122" width="9.42578125" style="60" customWidth="1"/>
    <col min="16123" max="16123" width="12.5703125" style="60" bestFit="1" customWidth="1"/>
    <col min="16124" max="16124" width="11.28515625" style="60" customWidth="1"/>
    <col min="16125" max="16125" width="12.140625" style="60" customWidth="1"/>
    <col min="16126" max="16126" width="10.42578125" style="60" customWidth="1"/>
    <col min="16127" max="16127" width="11.140625" style="60" customWidth="1"/>
    <col min="16128" max="16128" width="10.28515625" style="60" customWidth="1"/>
    <col min="16129" max="16129" width="11" style="60" customWidth="1"/>
    <col min="16130" max="16130" width="14.85546875" style="60" customWidth="1"/>
    <col min="16131" max="16131" width="9.140625" style="60"/>
    <col min="16132" max="16132" width="9.5703125" style="60" bestFit="1" customWidth="1"/>
    <col min="16133" max="16384" width="9.140625" style="60"/>
  </cols>
  <sheetData>
    <row r="1" spans="1:12" x14ac:dyDescent="0.25">
      <c r="A1" s="59" t="s">
        <v>353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x14ac:dyDescent="0.25">
      <c r="A2" s="59" t="s">
        <v>305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x14ac:dyDescent="0.25">
      <c r="A3" s="59" t="s">
        <v>205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2" ht="13.5" thickBot="1" x14ac:dyDescent="0.3">
      <c r="A4" s="62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5">
        <f>SUBTOTAL(109,K9:K274)</f>
        <v>0</v>
      </c>
      <c r="L4" s="5"/>
    </row>
    <row r="5" spans="1:12" ht="13.5" thickBo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8"/>
    </row>
    <row r="6" spans="1:12" ht="15" customHeight="1" thickBot="1" x14ac:dyDescent="0.3">
      <c r="A6" s="302" t="s">
        <v>2</v>
      </c>
      <c r="B6" s="301" t="s">
        <v>3</v>
      </c>
      <c r="C6" s="301" t="s">
        <v>4</v>
      </c>
      <c r="D6" s="301" t="s">
        <v>5</v>
      </c>
      <c r="E6" s="305" t="s">
        <v>6</v>
      </c>
      <c r="F6" s="305"/>
      <c r="G6" s="305" t="s">
        <v>7</v>
      </c>
      <c r="H6" s="305"/>
      <c r="I6" s="301" t="s">
        <v>8</v>
      </c>
      <c r="J6" s="301"/>
      <c r="K6" s="64" t="s">
        <v>9</v>
      </c>
      <c r="L6" s="10"/>
    </row>
    <row r="7" spans="1:12" ht="39.75" customHeight="1" thickBot="1" x14ac:dyDescent="0.3">
      <c r="A7" s="303"/>
      <c r="B7" s="304"/>
      <c r="C7" s="304"/>
      <c r="D7" s="304"/>
      <c r="E7" s="65" t="s">
        <v>10</v>
      </c>
      <c r="F7" s="66" t="s">
        <v>11</v>
      </c>
      <c r="G7" s="65" t="s">
        <v>10</v>
      </c>
      <c r="H7" s="66" t="s">
        <v>11</v>
      </c>
      <c r="I7" s="65" t="s">
        <v>10</v>
      </c>
      <c r="J7" s="66" t="s">
        <v>12</v>
      </c>
      <c r="K7" s="67" t="s">
        <v>13</v>
      </c>
      <c r="L7" s="14"/>
    </row>
    <row r="8" spans="1:12" ht="13.5" thickBot="1" x14ac:dyDescent="0.3">
      <c r="A8" s="68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</row>
    <row r="9" spans="1:12" x14ac:dyDescent="0.25">
      <c r="A9" s="70">
        <v>1</v>
      </c>
      <c r="B9" s="71" t="s">
        <v>252</v>
      </c>
      <c r="C9" s="72" t="s">
        <v>309</v>
      </c>
      <c r="D9" s="73">
        <v>5</v>
      </c>
      <c r="E9" s="73"/>
      <c r="F9" s="73"/>
      <c r="G9" s="73"/>
      <c r="H9" s="73"/>
      <c r="I9" s="73"/>
      <c r="J9" s="73"/>
      <c r="K9" s="74"/>
      <c r="L9" s="75" t="s">
        <v>304</v>
      </c>
    </row>
    <row r="10" spans="1:12" x14ac:dyDescent="0.25">
      <c r="A10" s="70"/>
      <c r="B10" s="71" t="s">
        <v>14</v>
      </c>
      <c r="C10" s="72" t="s">
        <v>15</v>
      </c>
      <c r="D10" s="73">
        <v>9.8999999999999991E-2</v>
      </c>
      <c r="E10" s="73"/>
      <c r="F10" s="73"/>
      <c r="G10" s="73"/>
      <c r="H10" s="73"/>
      <c r="I10" s="73"/>
      <c r="J10" s="73"/>
      <c r="K10" s="74"/>
      <c r="L10" s="75" t="s">
        <v>304</v>
      </c>
    </row>
    <row r="11" spans="1:12" x14ac:dyDescent="0.25">
      <c r="A11" s="70">
        <v>2</v>
      </c>
      <c r="B11" s="71" t="s">
        <v>253</v>
      </c>
      <c r="C11" s="72" t="s">
        <v>309</v>
      </c>
      <c r="D11" s="73">
        <v>20</v>
      </c>
      <c r="E11" s="73"/>
      <c r="F11" s="73"/>
      <c r="G11" s="73"/>
      <c r="H11" s="73"/>
      <c r="I11" s="73"/>
      <c r="J11" s="73"/>
      <c r="K11" s="74"/>
      <c r="L11" s="75"/>
    </row>
    <row r="12" spans="1:12" x14ac:dyDescent="0.25">
      <c r="A12" s="70"/>
      <c r="B12" s="71" t="s">
        <v>14</v>
      </c>
      <c r="C12" s="72" t="s">
        <v>15</v>
      </c>
      <c r="D12" s="73">
        <v>4.74</v>
      </c>
      <c r="E12" s="73"/>
      <c r="F12" s="73"/>
      <c r="G12" s="73"/>
      <c r="H12" s="73"/>
      <c r="I12" s="73"/>
      <c r="J12" s="73"/>
      <c r="K12" s="74"/>
      <c r="L12" s="75" t="s">
        <v>304</v>
      </c>
    </row>
    <row r="13" spans="1:12" x14ac:dyDescent="0.25">
      <c r="A13" s="70">
        <v>3</v>
      </c>
      <c r="B13" s="57" t="s">
        <v>310</v>
      </c>
      <c r="C13" s="72" t="s">
        <v>37</v>
      </c>
      <c r="D13" s="73">
        <v>1</v>
      </c>
      <c r="E13" s="73"/>
      <c r="F13" s="73"/>
      <c r="G13" s="73"/>
      <c r="H13" s="73"/>
      <c r="I13" s="73"/>
      <c r="J13" s="73"/>
      <c r="K13" s="74"/>
      <c r="L13" s="75"/>
    </row>
    <row r="14" spans="1:12" x14ac:dyDescent="0.25">
      <c r="A14" s="70"/>
      <c r="B14" s="71" t="s">
        <v>14</v>
      </c>
      <c r="C14" s="72" t="s">
        <v>15</v>
      </c>
      <c r="D14" s="73">
        <v>55</v>
      </c>
      <c r="E14" s="73"/>
      <c r="F14" s="73"/>
      <c r="G14" s="73"/>
      <c r="H14" s="73"/>
      <c r="I14" s="73"/>
      <c r="J14" s="73"/>
      <c r="K14" s="74"/>
      <c r="L14" s="75" t="s">
        <v>304</v>
      </c>
    </row>
    <row r="15" spans="1:12" x14ac:dyDescent="0.25">
      <c r="A15" s="70"/>
      <c r="B15" s="76" t="s">
        <v>27</v>
      </c>
      <c r="C15" s="77" t="s">
        <v>19</v>
      </c>
      <c r="D15" s="73">
        <v>8.1999999999999993</v>
      </c>
      <c r="E15" s="73"/>
      <c r="F15" s="73"/>
      <c r="G15" s="73"/>
      <c r="H15" s="73"/>
      <c r="I15" s="73"/>
      <c r="J15" s="73"/>
      <c r="K15" s="74"/>
      <c r="L15" s="75" t="s">
        <v>304</v>
      </c>
    </row>
    <row r="16" spans="1:12" x14ac:dyDescent="0.25">
      <c r="A16" s="70"/>
      <c r="B16" s="72" t="s">
        <v>21</v>
      </c>
      <c r="C16" s="72"/>
      <c r="D16" s="73"/>
      <c r="E16" s="73"/>
      <c r="F16" s="73"/>
      <c r="G16" s="73"/>
      <c r="H16" s="73"/>
      <c r="I16" s="73"/>
      <c r="J16" s="73"/>
      <c r="K16" s="74"/>
      <c r="L16" s="75"/>
    </row>
    <row r="17" spans="1:12" ht="15" x14ac:dyDescent="0.25">
      <c r="A17" s="70"/>
      <c r="B17" s="57" t="s">
        <v>326</v>
      </c>
      <c r="C17" s="72" t="s">
        <v>37</v>
      </c>
      <c r="D17" s="73">
        <v>1</v>
      </c>
      <c r="E17" s="73"/>
      <c r="F17" s="73"/>
      <c r="G17" s="73"/>
      <c r="H17" s="73"/>
      <c r="I17" s="73"/>
      <c r="J17" s="73"/>
      <c r="K17" s="74"/>
      <c r="L17" s="75" t="s">
        <v>303</v>
      </c>
    </row>
    <row r="18" spans="1:12" x14ac:dyDescent="0.25">
      <c r="A18" s="70"/>
      <c r="B18" s="71" t="s">
        <v>23</v>
      </c>
      <c r="C18" s="72" t="s">
        <v>19</v>
      </c>
      <c r="D18" s="73">
        <v>12.1</v>
      </c>
      <c r="E18" s="73"/>
      <c r="F18" s="73"/>
      <c r="G18" s="73"/>
      <c r="H18" s="73"/>
      <c r="I18" s="73"/>
      <c r="J18" s="73"/>
      <c r="K18" s="74"/>
      <c r="L18" s="75" t="s">
        <v>302</v>
      </c>
    </row>
    <row r="19" spans="1:12" x14ac:dyDescent="0.25">
      <c r="A19" s="70">
        <v>4</v>
      </c>
      <c r="B19" s="57" t="s">
        <v>38</v>
      </c>
      <c r="C19" s="72" t="s">
        <v>121</v>
      </c>
      <c r="D19" s="73">
        <v>126</v>
      </c>
      <c r="E19" s="73"/>
      <c r="F19" s="73"/>
      <c r="G19" s="73"/>
      <c r="H19" s="73"/>
      <c r="I19" s="73"/>
      <c r="J19" s="73"/>
      <c r="K19" s="74"/>
      <c r="L19" s="75" t="s">
        <v>303</v>
      </c>
    </row>
    <row r="20" spans="1:12" x14ac:dyDescent="0.25">
      <c r="A20" s="70">
        <v>5</v>
      </c>
      <c r="B20" s="71" t="s">
        <v>122</v>
      </c>
      <c r="C20" s="72" t="s">
        <v>37</v>
      </c>
      <c r="D20" s="73">
        <v>1</v>
      </c>
      <c r="E20" s="73"/>
      <c r="F20" s="73"/>
      <c r="G20" s="73"/>
      <c r="H20" s="73"/>
      <c r="I20" s="73"/>
      <c r="J20" s="73"/>
      <c r="K20" s="74"/>
      <c r="L20" s="75"/>
    </row>
    <row r="21" spans="1:12" x14ac:dyDescent="0.25">
      <c r="A21" s="70"/>
      <c r="B21" s="71" t="s">
        <v>14</v>
      </c>
      <c r="C21" s="72" t="s">
        <v>15</v>
      </c>
      <c r="D21" s="73">
        <v>28</v>
      </c>
      <c r="E21" s="73"/>
      <c r="F21" s="73"/>
      <c r="G21" s="73"/>
      <c r="H21" s="73"/>
      <c r="I21" s="73"/>
      <c r="J21" s="73"/>
      <c r="K21" s="74"/>
      <c r="L21" s="75" t="s">
        <v>304</v>
      </c>
    </row>
    <row r="22" spans="1:12" x14ac:dyDescent="0.25">
      <c r="A22" s="70"/>
      <c r="B22" s="71" t="s">
        <v>27</v>
      </c>
      <c r="C22" s="72" t="s">
        <v>19</v>
      </c>
      <c r="D22" s="73">
        <v>1.49</v>
      </c>
      <c r="E22" s="73"/>
      <c r="F22" s="73"/>
      <c r="G22" s="73"/>
      <c r="H22" s="73"/>
      <c r="I22" s="73"/>
      <c r="J22" s="73"/>
      <c r="K22" s="74"/>
      <c r="L22" s="75" t="s">
        <v>304</v>
      </c>
    </row>
    <row r="23" spans="1:12" x14ac:dyDescent="0.25">
      <c r="A23" s="70"/>
      <c r="B23" s="72" t="s">
        <v>21</v>
      </c>
      <c r="C23" s="72"/>
      <c r="D23" s="73"/>
      <c r="E23" s="73"/>
      <c r="F23" s="73"/>
      <c r="G23" s="73"/>
      <c r="H23" s="73"/>
      <c r="I23" s="73"/>
      <c r="J23" s="73"/>
      <c r="K23" s="74"/>
      <c r="L23" s="75"/>
    </row>
    <row r="24" spans="1:12" x14ac:dyDescent="0.25">
      <c r="A24" s="70"/>
      <c r="B24" s="71" t="s">
        <v>23</v>
      </c>
      <c r="C24" s="72" t="s">
        <v>19</v>
      </c>
      <c r="D24" s="73">
        <v>4.8099999999999996</v>
      </c>
      <c r="E24" s="73"/>
      <c r="F24" s="73"/>
      <c r="G24" s="73"/>
      <c r="H24" s="73"/>
      <c r="I24" s="73"/>
      <c r="J24" s="73"/>
      <c r="K24" s="74"/>
      <c r="L24" s="75" t="s">
        <v>302</v>
      </c>
    </row>
    <row r="25" spans="1:12" s="8" customFormat="1" ht="15" x14ac:dyDescent="0.25">
      <c r="A25" s="78">
        <v>6</v>
      </c>
      <c r="B25" s="75" t="s">
        <v>123</v>
      </c>
      <c r="C25" s="79" t="s">
        <v>317</v>
      </c>
      <c r="D25" s="80">
        <v>85</v>
      </c>
      <c r="E25" s="81"/>
      <c r="F25" s="81"/>
      <c r="G25" s="81"/>
      <c r="H25" s="81"/>
      <c r="I25" s="81"/>
      <c r="J25" s="81"/>
      <c r="K25" s="82"/>
      <c r="L25" s="75"/>
    </row>
    <row r="26" spans="1:12" s="8" customFormat="1" x14ac:dyDescent="0.25">
      <c r="A26" s="83"/>
      <c r="B26" s="84" t="s">
        <v>14</v>
      </c>
      <c r="C26" s="85" t="s">
        <v>15</v>
      </c>
      <c r="D26" s="73">
        <v>1.7</v>
      </c>
      <c r="E26" s="73"/>
      <c r="F26" s="73"/>
      <c r="G26" s="73"/>
      <c r="H26" s="73"/>
      <c r="I26" s="73"/>
      <c r="J26" s="73"/>
      <c r="K26" s="74"/>
      <c r="L26" s="75" t="s">
        <v>304</v>
      </c>
    </row>
    <row r="27" spans="1:12" s="8" customFormat="1" ht="15" x14ac:dyDescent="0.25">
      <c r="A27" s="83"/>
      <c r="B27" s="84" t="s">
        <v>327</v>
      </c>
      <c r="C27" s="85" t="s">
        <v>16</v>
      </c>
      <c r="D27" s="73">
        <v>3.8079999999999998</v>
      </c>
      <c r="E27" s="73"/>
      <c r="F27" s="73"/>
      <c r="G27" s="73"/>
      <c r="H27" s="73"/>
      <c r="I27" s="73"/>
      <c r="J27" s="73"/>
      <c r="K27" s="74"/>
      <c r="L27" s="75" t="s">
        <v>304</v>
      </c>
    </row>
    <row r="28" spans="1:12" s="8" customFormat="1" x14ac:dyDescent="0.25">
      <c r="A28" s="83"/>
      <c r="B28" s="84" t="s">
        <v>18</v>
      </c>
      <c r="C28" s="85" t="s">
        <v>19</v>
      </c>
      <c r="D28" s="73">
        <v>0.17850000000000002</v>
      </c>
      <c r="E28" s="73"/>
      <c r="F28" s="73"/>
      <c r="G28" s="73"/>
      <c r="H28" s="73"/>
      <c r="I28" s="73"/>
      <c r="J28" s="73"/>
      <c r="K28" s="74"/>
      <c r="L28" s="75" t="s">
        <v>304</v>
      </c>
    </row>
    <row r="29" spans="1:12" s="8" customFormat="1" ht="15" x14ac:dyDescent="0.25">
      <c r="A29" s="83"/>
      <c r="B29" s="84" t="s">
        <v>118</v>
      </c>
      <c r="C29" s="85" t="s">
        <v>317</v>
      </c>
      <c r="D29" s="73">
        <v>4.2500000000000003E-3</v>
      </c>
      <c r="E29" s="73"/>
      <c r="F29" s="73"/>
      <c r="G29" s="73"/>
      <c r="H29" s="73"/>
      <c r="I29" s="73"/>
      <c r="J29" s="73"/>
      <c r="K29" s="74"/>
      <c r="L29" s="75" t="s">
        <v>302</v>
      </c>
    </row>
    <row r="30" spans="1:12" s="8" customFormat="1" ht="15" x14ac:dyDescent="0.25">
      <c r="A30" s="83">
        <v>7</v>
      </c>
      <c r="B30" s="86" t="s">
        <v>117</v>
      </c>
      <c r="C30" s="85" t="s">
        <v>317</v>
      </c>
      <c r="D30" s="87">
        <v>9.4</v>
      </c>
      <c r="E30" s="73"/>
      <c r="F30" s="73"/>
      <c r="G30" s="73"/>
      <c r="H30" s="73"/>
      <c r="I30" s="73"/>
      <c r="J30" s="73"/>
      <c r="K30" s="74"/>
      <c r="L30" s="75"/>
    </row>
    <row r="31" spans="1:12" s="8" customFormat="1" x14ac:dyDescent="0.25">
      <c r="A31" s="83"/>
      <c r="B31" s="84" t="s">
        <v>14</v>
      </c>
      <c r="C31" s="85" t="s">
        <v>15</v>
      </c>
      <c r="D31" s="73">
        <v>35.099600000000002</v>
      </c>
      <c r="E31" s="73"/>
      <c r="F31" s="73"/>
      <c r="G31" s="73"/>
      <c r="H31" s="73"/>
      <c r="I31" s="73"/>
      <c r="J31" s="73"/>
      <c r="K31" s="74"/>
      <c r="L31" s="75" t="s">
        <v>304</v>
      </c>
    </row>
    <row r="32" spans="1:12" x14ac:dyDescent="0.25">
      <c r="A32" s="70">
        <v>8</v>
      </c>
      <c r="B32" s="57" t="s">
        <v>179</v>
      </c>
      <c r="C32" s="72" t="s">
        <v>39</v>
      </c>
      <c r="D32" s="87">
        <v>6.4</v>
      </c>
      <c r="E32" s="73"/>
      <c r="F32" s="73"/>
      <c r="G32" s="73"/>
      <c r="H32" s="73"/>
      <c r="I32" s="73"/>
      <c r="J32" s="73"/>
      <c r="K32" s="88"/>
      <c r="L32" s="75"/>
    </row>
    <row r="33" spans="1:12" x14ac:dyDescent="0.25">
      <c r="A33" s="70"/>
      <c r="B33" s="71" t="s">
        <v>14</v>
      </c>
      <c r="C33" s="72" t="s">
        <v>15</v>
      </c>
      <c r="D33" s="73">
        <v>32.022400000000005</v>
      </c>
      <c r="E33" s="73"/>
      <c r="F33" s="73"/>
      <c r="G33" s="73"/>
      <c r="H33" s="73"/>
      <c r="I33" s="73"/>
      <c r="J33" s="73"/>
      <c r="K33" s="88"/>
      <c r="L33" s="75" t="s">
        <v>304</v>
      </c>
    </row>
    <row r="34" spans="1:12" s="8" customFormat="1" x14ac:dyDescent="0.25">
      <c r="A34" s="83">
        <v>9</v>
      </c>
      <c r="B34" s="86" t="s">
        <v>124</v>
      </c>
      <c r="C34" s="85" t="s">
        <v>17</v>
      </c>
      <c r="D34" s="87">
        <v>182.4</v>
      </c>
      <c r="E34" s="73"/>
      <c r="F34" s="73"/>
      <c r="G34" s="73"/>
      <c r="H34" s="73"/>
      <c r="I34" s="73"/>
      <c r="J34" s="73"/>
      <c r="K34" s="74"/>
      <c r="L34" s="75"/>
    </row>
    <row r="35" spans="1:12" s="90" customFormat="1" x14ac:dyDescent="0.25">
      <c r="A35" s="89"/>
      <c r="B35" s="84" t="s">
        <v>190</v>
      </c>
      <c r="C35" s="85" t="s">
        <v>17</v>
      </c>
      <c r="D35" s="73">
        <v>182.4</v>
      </c>
      <c r="E35" s="73"/>
      <c r="F35" s="73"/>
      <c r="G35" s="73"/>
      <c r="H35" s="73"/>
      <c r="I35" s="73"/>
      <c r="J35" s="73"/>
      <c r="K35" s="74"/>
      <c r="L35" s="75" t="s">
        <v>304</v>
      </c>
    </row>
    <row r="36" spans="1:12" s="92" customFormat="1" ht="15" x14ac:dyDescent="0.2">
      <c r="A36" s="83">
        <v>10</v>
      </c>
      <c r="B36" s="91" t="s">
        <v>125</v>
      </c>
      <c r="C36" s="85" t="s">
        <v>317</v>
      </c>
      <c r="D36" s="73">
        <v>20.100000000000001</v>
      </c>
      <c r="E36" s="73"/>
      <c r="F36" s="73"/>
      <c r="G36" s="73"/>
      <c r="H36" s="73"/>
      <c r="I36" s="73"/>
      <c r="J36" s="73"/>
      <c r="K36" s="74"/>
      <c r="L36" s="75"/>
    </row>
    <row r="37" spans="1:12" s="92" customFormat="1" x14ac:dyDescent="0.2">
      <c r="A37" s="83"/>
      <c r="B37" s="84" t="s">
        <v>126</v>
      </c>
      <c r="C37" s="85" t="s">
        <v>16</v>
      </c>
      <c r="D37" s="73">
        <v>0.49546499999999999</v>
      </c>
      <c r="E37" s="73"/>
      <c r="F37" s="73"/>
      <c r="G37" s="73"/>
      <c r="H37" s="73"/>
      <c r="I37" s="73"/>
      <c r="J37" s="73"/>
      <c r="K37" s="74"/>
      <c r="L37" s="75" t="s">
        <v>304</v>
      </c>
    </row>
    <row r="38" spans="1:12" s="92" customFormat="1" ht="15" x14ac:dyDescent="0.2">
      <c r="A38" s="93">
        <v>11</v>
      </c>
      <c r="B38" s="94" t="s">
        <v>208</v>
      </c>
      <c r="C38" s="95" t="s">
        <v>317</v>
      </c>
      <c r="D38" s="87">
        <v>26.1</v>
      </c>
      <c r="E38" s="87"/>
      <c r="F38" s="87"/>
      <c r="G38" s="87"/>
      <c r="H38" s="87"/>
      <c r="I38" s="87"/>
      <c r="J38" s="87"/>
      <c r="K38" s="88"/>
      <c r="L38" s="75"/>
    </row>
    <row r="39" spans="1:12" s="92" customFormat="1" x14ac:dyDescent="0.2">
      <c r="A39" s="93"/>
      <c r="B39" s="86" t="s">
        <v>14</v>
      </c>
      <c r="C39" s="95" t="s">
        <v>15</v>
      </c>
      <c r="D39" s="87">
        <v>46.980000000000004</v>
      </c>
      <c r="E39" s="87"/>
      <c r="F39" s="87"/>
      <c r="G39" s="87"/>
      <c r="H39" s="87"/>
      <c r="I39" s="87"/>
      <c r="J39" s="87"/>
      <c r="K39" s="88"/>
      <c r="L39" s="75" t="s">
        <v>304</v>
      </c>
    </row>
    <row r="40" spans="1:12" s="92" customFormat="1" ht="15" x14ac:dyDescent="0.2">
      <c r="A40" s="93"/>
      <c r="B40" s="96" t="s">
        <v>20</v>
      </c>
      <c r="C40" s="95" t="s">
        <v>317</v>
      </c>
      <c r="D40" s="87">
        <v>28.710000000000004</v>
      </c>
      <c r="E40" s="87"/>
      <c r="F40" s="87"/>
      <c r="G40" s="87"/>
      <c r="H40" s="87"/>
      <c r="I40" s="87"/>
      <c r="J40" s="87"/>
      <c r="K40" s="88"/>
      <c r="L40" s="75" t="s">
        <v>302</v>
      </c>
    </row>
    <row r="41" spans="1:12" s="92" customFormat="1" ht="15" x14ac:dyDescent="0.2">
      <c r="A41" s="83">
        <v>12</v>
      </c>
      <c r="B41" s="91" t="s">
        <v>209</v>
      </c>
      <c r="C41" s="85" t="s">
        <v>317</v>
      </c>
      <c r="D41" s="73">
        <v>9.3000000000000007</v>
      </c>
      <c r="E41" s="73"/>
      <c r="F41" s="73"/>
      <c r="G41" s="73"/>
      <c r="H41" s="73"/>
      <c r="I41" s="73"/>
      <c r="J41" s="73"/>
      <c r="K41" s="74"/>
      <c r="L41" s="75"/>
    </row>
    <row r="42" spans="1:12" s="92" customFormat="1" x14ac:dyDescent="0.2">
      <c r="A42" s="83"/>
      <c r="B42" s="84" t="s">
        <v>14</v>
      </c>
      <c r="C42" s="85" t="s">
        <v>15</v>
      </c>
      <c r="D42" s="73">
        <v>1.2462000000000002</v>
      </c>
      <c r="E42" s="73"/>
      <c r="F42" s="73"/>
      <c r="G42" s="73"/>
      <c r="H42" s="73"/>
      <c r="I42" s="73"/>
      <c r="J42" s="73"/>
      <c r="K42" s="74"/>
      <c r="L42" s="75" t="s">
        <v>304</v>
      </c>
    </row>
    <row r="43" spans="1:12" s="92" customFormat="1" x14ac:dyDescent="0.2">
      <c r="A43" s="83"/>
      <c r="B43" s="84" t="s">
        <v>45</v>
      </c>
      <c r="C43" s="85" t="s">
        <v>16</v>
      </c>
      <c r="D43" s="73">
        <v>0.27053700000000003</v>
      </c>
      <c r="E43" s="73"/>
      <c r="F43" s="73"/>
      <c r="G43" s="73"/>
      <c r="H43" s="73"/>
      <c r="I43" s="73"/>
      <c r="J43" s="73"/>
      <c r="K43" s="74"/>
      <c r="L43" s="75" t="s">
        <v>304</v>
      </c>
    </row>
    <row r="44" spans="1:12" s="92" customFormat="1" x14ac:dyDescent="0.2">
      <c r="A44" s="83"/>
      <c r="B44" s="84" t="s">
        <v>25</v>
      </c>
      <c r="C44" s="85" t="s">
        <v>16</v>
      </c>
      <c r="D44" s="73">
        <v>1.2090000000000001</v>
      </c>
      <c r="E44" s="73"/>
      <c r="F44" s="73"/>
      <c r="G44" s="73"/>
      <c r="H44" s="73"/>
      <c r="I44" s="73"/>
      <c r="J44" s="73"/>
      <c r="K44" s="74"/>
      <c r="L44" s="75" t="s">
        <v>304</v>
      </c>
    </row>
    <row r="45" spans="1:12" s="92" customFormat="1" x14ac:dyDescent="0.2">
      <c r="A45" s="97"/>
      <c r="B45" s="98" t="s">
        <v>210</v>
      </c>
      <c r="C45" s="85" t="s">
        <v>39</v>
      </c>
      <c r="D45" s="73">
        <v>10.230000000000002</v>
      </c>
      <c r="E45" s="87"/>
      <c r="F45" s="73"/>
      <c r="G45" s="73"/>
      <c r="H45" s="73"/>
      <c r="I45" s="73"/>
      <c r="J45" s="73"/>
      <c r="K45" s="74"/>
      <c r="L45" s="75" t="s">
        <v>302</v>
      </c>
    </row>
    <row r="46" spans="1:12" s="92" customFormat="1" ht="15" x14ac:dyDescent="0.2">
      <c r="A46" s="83">
        <v>13</v>
      </c>
      <c r="B46" s="91" t="s">
        <v>288</v>
      </c>
      <c r="C46" s="85" t="s">
        <v>317</v>
      </c>
      <c r="D46" s="73">
        <v>50.6</v>
      </c>
      <c r="E46" s="73"/>
      <c r="F46" s="73"/>
      <c r="G46" s="73"/>
      <c r="H46" s="73"/>
      <c r="I46" s="73"/>
      <c r="J46" s="73"/>
      <c r="K46" s="74"/>
      <c r="L46" s="75"/>
    </row>
    <row r="47" spans="1:12" s="92" customFormat="1" x14ac:dyDescent="0.2">
      <c r="A47" s="83"/>
      <c r="B47" s="84" t="s">
        <v>14</v>
      </c>
      <c r="C47" s="85" t="s">
        <v>15</v>
      </c>
      <c r="D47" s="73">
        <v>6.7804000000000002</v>
      </c>
      <c r="E47" s="73"/>
      <c r="F47" s="73"/>
      <c r="G47" s="73"/>
      <c r="H47" s="73"/>
      <c r="I47" s="73"/>
      <c r="J47" s="73"/>
      <c r="K47" s="74"/>
      <c r="L47" s="75" t="s">
        <v>304</v>
      </c>
    </row>
    <row r="48" spans="1:12" s="92" customFormat="1" x14ac:dyDescent="0.2">
      <c r="A48" s="83"/>
      <c r="B48" s="84" t="s">
        <v>45</v>
      </c>
      <c r="C48" s="85" t="s">
        <v>16</v>
      </c>
      <c r="D48" s="73">
        <v>1.4719540000000002</v>
      </c>
      <c r="E48" s="73"/>
      <c r="F48" s="73"/>
      <c r="G48" s="73"/>
      <c r="H48" s="73"/>
      <c r="I48" s="73"/>
      <c r="J48" s="73"/>
      <c r="K48" s="74"/>
      <c r="L48" s="75" t="s">
        <v>304</v>
      </c>
    </row>
    <row r="49" spans="1:12" s="92" customFormat="1" x14ac:dyDescent="0.2">
      <c r="A49" s="83"/>
      <c r="B49" s="84" t="s">
        <v>25</v>
      </c>
      <c r="C49" s="85" t="s">
        <v>16</v>
      </c>
      <c r="D49" s="73">
        <v>6.5780000000000003</v>
      </c>
      <c r="E49" s="73"/>
      <c r="F49" s="73"/>
      <c r="G49" s="73"/>
      <c r="H49" s="73"/>
      <c r="I49" s="73"/>
      <c r="J49" s="73"/>
      <c r="K49" s="74"/>
      <c r="L49" s="75" t="s">
        <v>304</v>
      </c>
    </row>
    <row r="50" spans="1:12" s="92" customFormat="1" ht="15" x14ac:dyDescent="0.2">
      <c r="A50" s="97"/>
      <c r="B50" s="84" t="s">
        <v>301</v>
      </c>
      <c r="C50" s="85" t="s">
        <v>317</v>
      </c>
      <c r="D50" s="73">
        <v>55.660000000000004</v>
      </c>
      <c r="E50" s="73"/>
      <c r="F50" s="73"/>
      <c r="G50" s="73"/>
      <c r="H50" s="73"/>
      <c r="I50" s="73"/>
      <c r="J50" s="73"/>
      <c r="K50" s="74"/>
      <c r="L50" s="75" t="s">
        <v>302</v>
      </c>
    </row>
    <row r="51" spans="1:12" s="92" customFormat="1" ht="15" x14ac:dyDescent="0.2">
      <c r="A51" s="93">
        <v>14</v>
      </c>
      <c r="B51" s="94" t="s">
        <v>299</v>
      </c>
      <c r="C51" s="95" t="s">
        <v>317</v>
      </c>
      <c r="D51" s="87">
        <v>1</v>
      </c>
      <c r="E51" s="87"/>
      <c r="F51" s="87"/>
      <c r="G51" s="87"/>
      <c r="H51" s="87"/>
      <c r="I51" s="87"/>
      <c r="J51" s="87"/>
      <c r="K51" s="88"/>
      <c r="L51" s="75"/>
    </row>
    <row r="52" spans="1:12" s="92" customFormat="1" x14ac:dyDescent="0.2">
      <c r="A52" s="93"/>
      <c r="B52" s="86" t="s">
        <v>14</v>
      </c>
      <c r="C52" s="95" t="s">
        <v>15</v>
      </c>
      <c r="D52" s="87">
        <v>0.89</v>
      </c>
      <c r="E52" s="87"/>
      <c r="F52" s="87"/>
      <c r="G52" s="87"/>
      <c r="H52" s="87"/>
      <c r="I52" s="87"/>
      <c r="J52" s="87"/>
      <c r="K52" s="88"/>
      <c r="L52" s="75" t="s">
        <v>304</v>
      </c>
    </row>
    <row r="53" spans="1:12" s="92" customFormat="1" x14ac:dyDescent="0.2">
      <c r="A53" s="93"/>
      <c r="B53" s="86" t="s">
        <v>27</v>
      </c>
      <c r="C53" s="95" t="s">
        <v>19</v>
      </c>
      <c r="D53" s="87">
        <v>0.37</v>
      </c>
      <c r="E53" s="87"/>
      <c r="F53" s="87"/>
      <c r="G53" s="87"/>
      <c r="H53" s="87"/>
      <c r="I53" s="87"/>
      <c r="J53" s="87"/>
      <c r="K53" s="88"/>
      <c r="L53" s="75"/>
    </row>
    <row r="54" spans="1:12" s="92" customFormat="1" x14ac:dyDescent="0.2">
      <c r="A54" s="93"/>
      <c r="B54" s="95" t="s">
        <v>21</v>
      </c>
      <c r="C54" s="95"/>
      <c r="D54" s="87"/>
      <c r="E54" s="87"/>
      <c r="F54" s="87"/>
      <c r="G54" s="87"/>
      <c r="H54" s="87"/>
      <c r="I54" s="87"/>
      <c r="J54" s="87"/>
      <c r="K54" s="88"/>
      <c r="L54" s="75"/>
    </row>
    <row r="55" spans="1:12" s="92" customFormat="1" ht="15" x14ac:dyDescent="0.2">
      <c r="A55" s="93"/>
      <c r="B55" s="99" t="s">
        <v>300</v>
      </c>
      <c r="C55" s="95" t="s">
        <v>317</v>
      </c>
      <c r="D55" s="87">
        <v>1.1499999999999999</v>
      </c>
      <c r="E55" s="73"/>
      <c r="F55" s="87"/>
      <c r="G55" s="87"/>
      <c r="H55" s="87"/>
      <c r="I55" s="87"/>
      <c r="J55" s="87"/>
      <c r="K55" s="88"/>
      <c r="L55" s="75" t="s">
        <v>302</v>
      </c>
    </row>
    <row r="56" spans="1:12" s="92" customFormat="1" x14ac:dyDescent="0.2">
      <c r="A56" s="83"/>
      <c r="B56" s="84" t="s">
        <v>23</v>
      </c>
      <c r="C56" s="85" t="s">
        <v>19</v>
      </c>
      <c r="D56" s="73">
        <v>0.02</v>
      </c>
      <c r="E56" s="73"/>
      <c r="F56" s="73"/>
      <c r="G56" s="73"/>
      <c r="H56" s="73"/>
      <c r="I56" s="73"/>
      <c r="J56" s="73"/>
      <c r="K56" s="74"/>
      <c r="L56" s="75" t="s">
        <v>302</v>
      </c>
    </row>
    <row r="57" spans="1:12" s="8" customFormat="1" x14ac:dyDescent="0.25">
      <c r="A57" s="83">
        <v>15</v>
      </c>
      <c r="B57" s="84" t="s">
        <v>127</v>
      </c>
      <c r="C57" s="85" t="s">
        <v>24</v>
      </c>
      <c r="D57" s="73">
        <v>57</v>
      </c>
      <c r="E57" s="73"/>
      <c r="F57" s="73"/>
      <c r="G57" s="73"/>
      <c r="H57" s="73"/>
      <c r="I57" s="73"/>
      <c r="J57" s="73"/>
      <c r="K57" s="74"/>
      <c r="L57" s="75"/>
    </row>
    <row r="58" spans="1:12" s="8" customFormat="1" x14ac:dyDescent="0.25">
      <c r="A58" s="83"/>
      <c r="B58" s="84" t="s">
        <v>14</v>
      </c>
      <c r="C58" s="85" t="s">
        <v>15</v>
      </c>
      <c r="D58" s="73">
        <v>27.548100000000002</v>
      </c>
      <c r="E58" s="73"/>
      <c r="F58" s="73"/>
      <c r="G58" s="73"/>
      <c r="H58" s="73"/>
      <c r="I58" s="73"/>
      <c r="J58" s="73"/>
      <c r="K58" s="74"/>
      <c r="L58" s="75" t="s">
        <v>304</v>
      </c>
    </row>
    <row r="59" spans="1:12" s="8" customFormat="1" x14ac:dyDescent="0.25">
      <c r="A59" s="83"/>
      <c r="B59" s="76" t="s">
        <v>18</v>
      </c>
      <c r="C59" s="77" t="s">
        <v>19</v>
      </c>
      <c r="D59" s="73">
        <v>9.3480000000000008</v>
      </c>
      <c r="E59" s="73"/>
      <c r="F59" s="73"/>
      <c r="G59" s="73"/>
      <c r="H59" s="73"/>
      <c r="I59" s="73"/>
      <c r="J59" s="73"/>
      <c r="K59" s="74"/>
      <c r="L59" s="75" t="s">
        <v>304</v>
      </c>
    </row>
    <row r="60" spans="1:12" s="8" customFormat="1" x14ac:dyDescent="0.25">
      <c r="A60" s="83"/>
      <c r="B60" s="85" t="s">
        <v>21</v>
      </c>
      <c r="C60" s="85"/>
      <c r="D60" s="73"/>
      <c r="E60" s="73"/>
      <c r="F60" s="73"/>
      <c r="G60" s="73"/>
      <c r="H60" s="73"/>
      <c r="I60" s="73"/>
      <c r="J60" s="73"/>
      <c r="K60" s="74"/>
      <c r="L60" s="75"/>
    </row>
    <row r="61" spans="1:12" s="8" customFormat="1" x14ac:dyDescent="0.25">
      <c r="A61" s="83"/>
      <c r="B61" s="84" t="s">
        <v>128</v>
      </c>
      <c r="C61" s="85" t="s">
        <v>24</v>
      </c>
      <c r="D61" s="73">
        <v>57.57</v>
      </c>
      <c r="E61" s="73"/>
      <c r="F61" s="73"/>
      <c r="G61" s="73"/>
      <c r="H61" s="73"/>
      <c r="I61" s="73"/>
      <c r="J61" s="73"/>
      <c r="K61" s="74"/>
      <c r="L61" s="75" t="s">
        <v>303</v>
      </c>
    </row>
    <row r="62" spans="1:12" s="8" customFormat="1" x14ac:dyDescent="0.25">
      <c r="A62" s="83"/>
      <c r="B62" s="84" t="s">
        <v>35</v>
      </c>
      <c r="C62" s="85" t="s">
        <v>47</v>
      </c>
      <c r="D62" s="73">
        <v>48.335999999999999</v>
      </c>
      <c r="E62" s="73"/>
      <c r="F62" s="73"/>
      <c r="G62" s="73"/>
      <c r="H62" s="73"/>
      <c r="I62" s="73"/>
      <c r="J62" s="73"/>
      <c r="K62" s="74"/>
      <c r="L62" s="75" t="s">
        <v>303</v>
      </c>
    </row>
    <row r="63" spans="1:12" s="8" customFormat="1" x14ac:dyDescent="0.25">
      <c r="A63" s="83"/>
      <c r="B63" s="84" t="s">
        <v>23</v>
      </c>
      <c r="C63" s="85" t="s">
        <v>19</v>
      </c>
      <c r="D63" s="73">
        <v>1.2437399999999998</v>
      </c>
      <c r="E63" s="73"/>
      <c r="F63" s="73"/>
      <c r="G63" s="73"/>
      <c r="H63" s="73"/>
      <c r="I63" s="73"/>
      <c r="J63" s="73"/>
      <c r="K63" s="74"/>
      <c r="L63" s="75" t="s">
        <v>302</v>
      </c>
    </row>
    <row r="64" spans="1:12" x14ac:dyDescent="0.25">
      <c r="A64" s="70">
        <v>16</v>
      </c>
      <c r="B64" s="71" t="s">
        <v>215</v>
      </c>
      <c r="C64" s="72" t="s">
        <v>24</v>
      </c>
      <c r="D64" s="73">
        <v>50</v>
      </c>
      <c r="E64" s="73"/>
      <c r="F64" s="73"/>
      <c r="G64" s="73"/>
      <c r="H64" s="73"/>
      <c r="I64" s="73"/>
      <c r="J64" s="73"/>
      <c r="K64" s="74"/>
      <c r="L64" s="75"/>
    </row>
    <row r="65" spans="1:12" x14ac:dyDescent="0.25">
      <c r="A65" s="70"/>
      <c r="B65" s="71" t="s">
        <v>14</v>
      </c>
      <c r="C65" s="72" t="s">
        <v>15</v>
      </c>
      <c r="D65" s="73">
        <v>181.5</v>
      </c>
      <c r="E65" s="73"/>
      <c r="F65" s="73"/>
      <c r="G65" s="73"/>
      <c r="H65" s="73"/>
      <c r="I65" s="73"/>
      <c r="J65" s="73"/>
      <c r="K65" s="74"/>
      <c r="L65" s="75" t="s">
        <v>304</v>
      </c>
    </row>
    <row r="66" spans="1:12" x14ac:dyDescent="0.25">
      <c r="A66" s="70"/>
      <c r="B66" s="71" t="s">
        <v>213</v>
      </c>
      <c r="C66" s="72" t="s">
        <v>19</v>
      </c>
      <c r="D66" s="73">
        <v>50</v>
      </c>
      <c r="E66" s="73"/>
      <c r="F66" s="73"/>
      <c r="G66" s="73"/>
      <c r="H66" s="73"/>
      <c r="I66" s="100"/>
      <c r="J66" s="73"/>
      <c r="K66" s="74"/>
      <c r="L66" s="75" t="s">
        <v>304</v>
      </c>
    </row>
    <row r="67" spans="1:12" x14ac:dyDescent="0.25">
      <c r="A67" s="70"/>
      <c r="B67" s="76" t="s">
        <v>18</v>
      </c>
      <c r="C67" s="77" t="s">
        <v>19</v>
      </c>
      <c r="D67" s="73">
        <v>16.55</v>
      </c>
      <c r="E67" s="73"/>
      <c r="F67" s="73"/>
      <c r="G67" s="73"/>
      <c r="H67" s="73"/>
      <c r="I67" s="73"/>
      <c r="J67" s="73"/>
      <c r="K67" s="74"/>
      <c r="L67" s="75" t="s">
        <v>304</v>
      </c>
    </row>
    <row r="68" spans="1:12" x14ac:dyDescent="0.25">
      <c r="A68" s="70"/>
      <c r="B68" s="72" t="s">
        <v>21</v>
      </c>
      <c r="C68" s="72"/>
      <c r="D68" s="73"/>
      <c r="E68" s="73"/>
      <c r="F68" s="73"/>
      <c r="G68" s="73"/>
      <c r="H68" s="73"/>
      <c r="I68" s="73"/>
      <c r="J68" s="73"/>
      <c r="K68" s="74"/>
      <c r="L68" s="75"/>
    </row>
    <row r="69" spans="1:12" x14ac:dyDescent="0.25">
      <c r="A69" s="70"/>
      <c r="B69" s="71" t="s">
        <v>214</v>
      </c>
      <c r="C69" s="72" t="s">
        <v>24</v>
      </c>
      <c r="D69" s="73">
        <v>50.5</v>
      </c>
      <c r="E69" s="73"/>
      <c r="F69" s="73"/>
      <c r="G69" s="73"/>
      <c r="H69" s="73"/>
      <c r="I69" s="73"/>
      <c r="J69" s="73"/>
      <c r="K69" s="74"/>
      <c r="L69" s="75" t="s">
        <v>303</v>
      </c>
    </row>
    <row r="70" spans="1:12" x14ac:dyDescent="0.25">
      <c r="A70" s="70"/>
      <c r="B70" s="71" t="s">
        <v>23</v>
      </c>
      <c r="C70" s="72" t="s">
        <v>19</v>
      </c>
      <c r="D70" s="73">
        <v>14.649999999999999</v>
      </c>
      <c r="E70" s="73"/>
      <c r="F70" s="73"/>
      <c r="G70" s="73"/>
      <c r="H70" s="73"/>
      <c r="I70" s="73"/>
      <c r="J70" s="73"/>
      <c r="K70" s="74"/>
      <c r="L70" s="75" t="s">
        <v>302</v>
      </c>
    </row>
    <row r="71" spans="1:12" x14ac:dyDescent="0.25">
      <c r="A71" s="70">
        <v>17</v>
      </c>
      <c r="B71" s="71" t="s">
        <v>211</v>
      </c>
      <c r="C71" s="72" t="s">
        <v>24</v>
      </c>
      <c r="D71" s="73">
        <v>107</v>
      </c>
      <c r="E71" s="73"/>
      <c r="F71" s="73"/>
      <c r="G71" s="73"/>
      <c r="H71" s="73"/>
      <c r="I71" s="73"/>
      <c r="J71" s="73"/>
      <c r="K71" s="74"/>
      <c r="L71" s="75"/>
    </row>
    <row r="72" spans="1:12" x14ac:dyDescent="0.25">
      <c r="A72" s="70"/>
      <c r="B72" s="71" t="s">
        <v>14</v>
      </c>
      <c r="C72" s="72" t="s">
        <v>15</v>
      </c>
      <c r="D72" s="73">
        <v>14.980000000000002</v>
      </c>
      <c r="E72" s="73"/>
      <c r="F72" s="73"/>
      <c r="G72" s="73"/>
      <c r="H72" s="73"/>
      <c r="I72" s="73"/>
      <c r="J72" s="73"/>
      <c r="K72" s="74"/>
      <c r="L72" s="75" t="s">
        <v>304</v>
      </c>
    </row>
    <row r="73" spans="1:12" x14ac:dyDescent="0.25">
      <c r="A73" s="70"/>
      <c r="B73" s="72" t="s">
        <v>21</v>
      </c>
      <c r="C73" s="72"/>
      <c r="D73" s="73"/>
      <c r="E73" s="73"/>
      <c r="F73" s="73"/>
      <c r="G73" s="73"/>
      <c r="H73" s="73"/>
      <c r="I73" s="73"/>
      <c r="J73" s="73"/>
      <c r="K73" s="74"/>
      <c r="L73" s="75"/>
    </row>
    <row r="74" spans="1:12" x14ac:dyDescent="0.25">
      <c r="A74" s="70"/>
      <c r="B74" s="71" t="s">
        <v>35</v>
      </c>
      <c r="C74" s="72" t="s">
        <v>24</v>
      </c>
      <c r="D74" s="73">
        <v>7.5969999999999995</v>
      </c>
      <c r="E74" s="73"/>
      <c r="F74" s="73"/>
      <c r="G74" s="73"/>
      <c r="H74" s="73"/>
      <c r="I74" s="73"/>
      <c r="J74" s="73"/>
      <c r="K74" s="74"/>
      <c r="L74" s="75" t="s">
        <v>303</v>
      </c>
    </row>
    <row r="75" spans="1:12" x14ac:dyDescent="0.25">
      <c r="A75" s="70">
        <v>18</v>
      </c>
      <c r="B75" s="71" t="s">
        <v>212</v>
      </c>
      <c r="C75" s="72" t="s">
        <v>24</v>
      </c>
      <c r="D75" s="73">
        <v>107</v>
      </c>
      <c r="E75" s="73"/>
      <c r="F75" s="73"/>
      <c r="G75" s="73"/>
      <c r="H75" s="73"/>
      <c r="I75" s="73"/>
      <c r="J75" s="73"/>
      <c r="K75" s="88"/>
      <c r="L75" s="75"/>
    </row>
    <row r="76" spans="1:12" x14ac:dyDescent="0.25">
      <c r="A76" s="70"/>
      <c r="B76" s="71" t="s">
        <v>14</v>
      </c>
      <c r="C76" s="72" t="s">
        <v>15</v>
      </c>
      <c r="D76" s="73">
        <v>8.5921000000000003</v>
      </c>
      <c r="E76" s="73"/>
      <c r="F76" s="73"/>
      <c r="G76" s="73"/>
      <c r="H76" s="73"/>
      <c r="I76" s="73"/>
      <c r="J76" s="73"/>
      <c r="K76" s="88"/>
      <c r="L76" s="75" t="s">
        <v>304</v>
      </c>
    </row>
    <row r="77" spans="1:12" x14ac:dyDescent="0.25">
      <c r="A77" s="70"/>
      <c r="B77" s="72" t="s">
        <v>21</v>
      </c>
      <c r="C77" s="72"/>
      <c r="D77" s="73"/>
      <c r="E77" s="73"/>
      <c r="F77" s="73"/>
      <c r="G77" s="73"/>
      <c r="H77" s="73"/>
      <c r="I77" s="73"/>
      <c r="J77" s="73"/>
      <c r="K77" s="88"/>
      <c r="L77" s="75"/>
    </row>
    <row r="78" spans="1:12" x14ac:dyDescent="0.25">
      <c r="A78" s="70"/>
      <c r="B78" s="71" t="s">
        <v>35</v>
      </c>
      <c r="C78" s="72" t="s">
        <v>47</v>
      </c>
      <c r="D78" s="73">
        <v>90.736000000000004</v>
      </c>
      <c r="E78" s="73"/>
      <c r="F78" s="73"/>
      <c r="G78" s="73"/>
      <c r="H78" s="73"/>
      <c r="I78" s="73"/>
      <c r="J78" s="73"/>
      <c r="K78" s="88"/>
      <c r="L78" s="75" t="s">
        <v>303</v>
      </c>
    </row>
    <row r="79" spans="1:12" x14ac:dyDescent="0.25">
      <c r="A79" s="70"/>
      <c r="B79" s="71" t="s">
        <v>23</v>
      </c>
      <c r="C79" s="72" t="s">
        <v>19</v>
      </c>
      <c r="D79" s="73">
        <v>0.15193999999999999</v>
      </c>
      <c r="E79" s="73"/>
      <c r="F79" s="73"/>
      <c r="G79" s="73"/>
      <c r="H79" s="73"/>
      <c r="I79" s="73"/>
      <c r="J79" s="73"/>
      <c r="K79" s="88"/>
      <c r="L79" s="75" t="s">
        <v>302</v>
      </c>
    </row>
    <row r="80" spans="1:12" ht="15" x14ac:dyDescent="0.25">
      <c r="A80" s="70">
        <v>19</v>
      </c>
      <c r="B80" s="101" t="s">
        <v>251</v>
      </c>
      <c r="C80" s="72" t="s">
        <v>317</v>
      </c>
      <c r="D80" s="73">
        <v>3.0134100000000004</v>
      </c>
      <c r="E80" s="73"/>
      <c r="F80" s="73"/>
      <c r="G80" s="73"/>
      <c r="H80" s="73"/>
      <c r="I80" s="73"/>
      <c r="J80" s="73"/>
      <c r="K80" s="88"/>
      <c r="L80" s="75"/>
    </row>
    <row r="81" spans="1:12" x14ac:dyDescent="0.25">
      <c r="A81" s="70"/>
      <c r="B81" s="71" t="s">
        <v>14</v>
      </c>
      <c r="C81" s="72" t="s">
        <v>15</v>
      </c>
      <c r="D81" s="73">
        <v>31.942146000000001</v>
      </c>
      <c r="E81" s="73"/>
      <c r="F81" s="73"/>
      <c r="G81" s="73"/>
      <c r="H81" s="73"/>
      <c r="I81" s="73"/>
      <c r="J81" s="73"/>
      <c r="K81" s="88"/>
      <c r="L81" s="75" t="s">
        <v>304</v>
      </c>
    </row>
    <row r="82" spans="1:12" x14ac:dyDescent="0.25">
      <c r="A82" s="70"/>
      <c r="B82" s="71" t="s">
        <v>27</v>
      </c>
      <c r="C82" s="72" t="s">
        <v>19</v>
      </c>
      <c r="D82" s="73">
        <v>21.515747400000006</v>
      </c>
      <c r="E82" s="73"/>
      <c r="F82" s="73"/>
      <c r="G82" s="73"/>
      <c r="H82" s="73"/>
      <c r="I82" s="73"/>
      <c r="J82" s="73"/>
      <c r="K82" s="88"/>
      <c r="L82" s="75" t="s">
        <v>304</v>
      </c>
    </row>
    <row r="83" spans="1:12" x14ac:dyDescent="0.25">
      <c r="A83" s="70"/>
      <c r="B83" s="72" t="s">
        <v>21</v>
      </c>
      <c r="C83" s="72"/>
      <c r="D83" s="73"/>
      <c r="E83" s="73"/>
      <c r="F83" s="73"/>
      <c r="G83" s="73"/>
      <c r="H83" s="73"/>
      <c r="I83" s="73"/>
      <c r="J83" s="73"/>
      <c r="K83" s="88"/>
      <c r="L83" s="75"/>
    </row>
    <row r="84" spans="1:12" x14ac:dyDescent="0.25">
      <c r="A84" s="70"/>
      <c r="B84" s="71" t="s">
        <v>216</v>
      </c>
      <c r="C84" s="72" t="s">
        <v>28</v>
      </c>
      <c r="D84" s="73">
        <v>2</v>
      </c>
      <c r="E84" s="73"/>
      <c r="F84" s="73"/>
      <c r="G84" s="73"/>
      <c r="H84" s="73"/>
      <c r="I84" s="73"/>
      <c r="J84" s="73"/>
      <c r="K84" s="88"/>
      <c r="L84" s="75" t="s">
        <v>302</v>
      </c>
    </row>
    <row r="85" spans="1:12" x14ac:dyDescent="0.25">
      <c r="A85" s="70"/>
      <c r="B85" s="71" t="s">
        <v>217</v>
      </c>
      <c r="C85" s="72" t="s">
        <v>28</v>
      </c>
      <c r="D85" s="73">
        <v>1</v>
      </c>
      <c r="E85" s="73"/>
      <c r="F85" s="73"/>
      <c r="G85" s="73"/>
      <c r="H85" s="73"/>
      <c r="I85" s="73"/>
      <c r="J85" s="73"/>
      <c r="K85" s="88"/>
      <c r="L85" s="75" t="s">
        <v>302</v>
      </c>
    </row>
    <row r="86" spans="1:12" x14ac:dyDescent="0.25">
      <c r="A86" s="70"/>
      <c r="B86" s="71" t="s">
        <v>218</v>
      </c>
      <c r="C86" s="72" t="s">
        <v>28</v>
      </c>
      <c r="D86" s="73">
        <v>1</v>
      </c>
      <c r="E86" s="73"/>
      <c r="F86" s="73"/>
      <c r="G86" s="73"/>
      <c r="H86" s="73"/>
      <c r="I86" s="73"/>
      <c r="J86" s="73"/>
      <c r="K86" s="88"/>
      <c r="L86" s="75" t="s">
        <v>302</v>
      </c>
    </row>
    <row r="87" spans="1:12" x14ac:dyDescent="0.25">
      <c r="A87" s="70"/>
      <c r="B87" s="71" t="s">
        <v>219</v>
      </c>
      <c r="C87" s="72" t="s">
        <v>28</v>
      </c>
      <c r="D87" s="73">
        <v>1</v>
      </c>
      <c r="E87" s="73"/>
      <c r="F87" s="73"/>
      <c r="G87" s="73"/>
      <c r="H87" s="73"/>
      <c r="I87" s="73"/>
      <c r="J87" s="73"/>
      <c r="K87" s="88"/>
      <c r="L87" s="75" t="s">
        <v>303</v>
      </c>
    </row>
    <row r="88" spans="1:12" x14ac:dyDescent="0.25">
      <c r="A88" s="70"/>
      <c r="B88" s="71" t="s">
        <v>220</v>
      </c>
      <c r="C88" s="72" t="s">
        <v>39</v>
      </c>
      <c r="D88" s="73">
        <v>0.47310537000000008</v>
      </c>
      <c r="E88" s="73"/>
      <c r="F88" s="73"/>
      <c r="G88" s="73"/>
      <c r="H88" s="73"/>
      <c r="I88" s="73"/>
      <c r="J88" s="73"/>
      <c r="K88" s="88"/>
      <c r="L88" s="75" t="s">
        <v>302</v>
      </c>
    </row>
    <row r="89" spans="1:12" x14ac:dyDescent="0.25">
      <c r="A89" s="70"/>
      <c r="B89" s="71" t="s">
        <v>80</v>
      </c>
      <c r="C89" s="72" t="s">
        <v>19</v>
      </c>
      <c r="D89" s="73">
        <v>19.918640100000001</v>
      </c>
      <c r="E89" s="73"/>
      <c r="F89" s="73"/>
      <c r="G89" s="73"/>
      <c r="H89" s="73"/>
      <c r="I89" s="73"/>
      <c r="J89" s="73"/>
      <c r="K89" s="88"/>
      <c r="L89" s="75" t="s">
        <v>302</v>
      </c>
    </row>
    <row r="90" spans="1:12" ht="15" x14ac:dyDescent="0.25">
      <c r="A90" s="70">
        <v>20</v>
      </c>
      <c r="B90" s="71" t="s">
        <v>73</v>
      </c>
      <c r="C90" s="72" t="s">
        <v>317</v>
      </c>
      <c r="D90" s="73">
        <v>2.4E-2</v>
      </c>
      <c r="E90" s="73"/>
      <c r="F90" s="73"/>
      <c r="G90" s="73"/>
      <c r="H90" s="73"/>
      <c r="I90" s="73"/>
      <c r="J90" s="73"/>
      <c r="K90" s="74"/>
      <c r="L90" s="75"/>
    </row>
    <row r="91" spans="1:12" x14ac:dyDescent="0.25">
      <c r="A91" s="70"/>
      <c r="B91" s="71" t="s">
        <v>22</v>
      </c>
      <c r="C91" s="72" t="s">
        <v>15</v>
      </c>
      <c r="D91" s="73">
        <v>6.336E-2</v>
      </c>
      <c r="E91" s="73"/>
      <c r="F91" s="73"/>
      <c r="G91" s="73"/>
      <c r="H91" s="73"/>
      <c r="I91" s="73"/>
      <c r="J91" s="73"/>
      <c r="K91" s="74"/>
      <c r="L91" s="75" t="s">
        <v>304</v>
      </c>
    </row>
    <row r="92" spans="1:12" x14ac:dyDescent="0.25">
      <c r="A92" s="70"/>
      <c r="B92" s="72" t="s">
        <v>21</v>
      </c>
      <c r="C92" s="72"/>
      <c r="D92" s="73"/>
      <c r="E92" s="73"/>
      <c r="F92" s="73"/>
      <c r="G92" s="73"/>
      <c r="H92" s="73"/>
      <c r="I92" s="73"/>
      <c r="J92" s="73"/>
      <c r="K92" s="74"/>
      <c r="L92" s="75"/>
    </row>
    <row r="93" spans="1:12" ht="15" x14ac:dyDescent="0.25">
      <c r="A93" s="70"/>
      <c r="B93" s="71" t="s">
        <v>44</v>
      </c>
      <c r="C93" s="72" t="s">
        <v>317</v>
      </c>
      <c r="D93" s="73">
        <v>2.4480000000000002E-2</v>
      </c>
      <c r="E93" s="73"/>
      <c r="F93" s="73"/>
      <c r="G93" s="73"/>
      <c r="H93" s="73"/>
      <c r="I93" s="73"/>
      <c r="J93" s="73"/>
      <c r="K93" s="74"/>
      <c r="L93" s="75" t="s">
        <v>302</v>
      </c>
    </row>
    <row r="94" spans="1:12" ht="15" x14ac:dyDescent="0.25">
      <c r="A94" s="70"/>
      <c r="B94" s="102" t="s">
        <v>72</v>
      </c>
      <c r="C94" s="72" t="s">
        <v>317</v>
      </c>
      <c r="D94" s="73">
        <v>5.7600000000000004E-5</v>
      </c>
      <c r="E94" s="73"/>
      <c r="F94" s="73"/>
      <c r="G94" s="73"/>
      <c r="H94" s="73"/>
      <c r="I94" s="73"/>
      <c r="J94" s="73"/>
      <c r="K94" s="74"/>
      <c r="L94" s="75" t="s">
        <v>302</v>
      </c>
    </row>
    <row r="95" spans="1:12" x14ac:dyDescent="0.25">
      <c r="A95" s="70"/>
      <c r="B95" s="71" t="s">
        <v>23</v>
      </c>
      <c r="C95" s="72" t="s">
        <v>19</v>
      </c>
      <c r="D95" s="73">
        <v>1.8672000000000001E-2</v>
      </c>
      <c r="E95" s="73"/>
      <c r="F95" s="73"/>
      <c r="G95" s="73"/>
      <c r="H95" s="73"/>
      <c r="I95" s="73"/>
      <c r="J95" s="73"/>
      <c r="K95" s="74"/>
      <c r="L95" s="75" t="s">
        <v>302</v>
      </c>
    </row>
    <row r="96" spans="1:12" x14ac:dyDescent="0.25">
      <c r="A96" s="70">
        <v>21</v>
      </c>
      <c r="B96" s="71" t="s">
        <v>129</v>
      </c>
      <c r="C96" s="72" t="s">
        <v>29</v>
      </c>
      <c r="D96" s="73">
        <v>3</v>
      </c>
      <c r="E96" s="73"/>
      <c r="F96" s="73"/>
      <c r="G96" s="73"/>
      <c r="H96" s="73"/>
      <c r="I96" s="73"/>
      <c r="J96" s="73"/>
      <c r="K96" s="74"/>
      <c r="L96" s="75"/>
    </row>
    <row r="97" spans="1:12" x14ac:dyDescent="0.25">
      <c r="A97" s="70"/>
      <c r="B97" s="71" t="s">
        <v>14</v>
      </c>
      <c r="C97" s="72" t="s">
        <v>15</v>
      </c>
      <c r="D97" s="73">
        <v>16.350000000000001</v>
      </c>
      <c r="E97" s="73"/>
      <c r="F97" s="73"/>
      <c r="G97" s="73"/>
      <c r="H97" s="73"/>
      <c r="I97" s="73"/>
      <c r="J97" s="73"/>
      <c r="K97" s="74"/>
      <c r="L97" s="75" t="s">
        <v>304</v>
      </c>
    </row>
    <row r="98" spans="1:12" x14ac:dyDescent="0.25">
      <c r="A98" s="70"/>
      <c r="B98" s="71" t="s">
        <v>27</v>
      </c>
      <c r="C98" s="72" t="s">
        <v>19</v>
      </c>
      <c r="D98" s="73">
        <v>14.399999999999999</v>
      </c>
      <c r="E98" s="73"/>
      <c r="F98" s="73"/>
      <c r="G98" s="73"/>
      <c r="H98" s="73"/>
      <c r="I98" s="73"/>
      <c r="J98" s="73"/>
      <c r="K98" s="74"/>
      <c r="L98" s="75" t="s">
        <v>304</v>
      </c>
    </row>
    <row r="99" spans="1:12" x14ac:dyDescent="0.25">
      <c r="A99" s="70"/>
      <c r="B99" s="72" t="s">
        <v>21</v>
      </c>
      <c r="C99" s="72"/>
      <c r="D99" s="73"/>
      <c r="E99" s="73"/>
      <c r="F99" s="73"/>
      <c r="G99" s="73"/>
      <c r="H99" s="73"/>
      <c r="I99" s="73"/>
      <c r="J99" s="73"/>
      <c r="K99" s="74"/>
      <c r="L99" s="75"/>
    </row>
    <row r="100" spans="1:12" x14ac:dyDescent="0.25">
      <c r="A100" s="71"/>
      <c r="B100" s="71" t="s">
        <v>130</v>
      </c>
      <c r="C100" s="72" t="s">
        <v>29</v>
      </c>
      <c r="D100" s="73">
        <v>3</v>
      </c>
      <c r="E100" s="73"/>
      <c r="F100" s="73"/>
      <c r="G100" s="73"/>
      <c r="H100" s="73"/>
      <c r="I100" s="73"/>
      <c r="J100" s="73"/>
      <c r="K100" s="74"/>
      <c r="L100" s="75" t="s">
        <v>303</v>
      </c>
    </row>
    <row r="101" spans="1:12" x14ac:dyDescent="0.25">
      <c r="A101" s="70"/>
      <c r="B101" s="71" t="s">
        <v>23</v>
      </c>
      <c r="C101" s="72" t="s">
        <v>19</v>
      </c>
      <c r="D101" s="73">
        <v>5.58</v>
      </c>
      <c r="E101" s="73"/>
      <c r="F101" s="73"/>
      <c r="G101" s="73"/>
      <c r="H101" s="73"/>
      <c r="I101" s="73"/>
      <c r="J101" s="73"/>
      <c r="K101" s="74"/>
      <c r="L101" s="75" t="s">
        <v>302</v>
      </c>
    </row>
    <row r="102" spans="1:12" x14ac:dyDescent="0.25">
      <c r="A102" s="70">
        <v>22</v>
      </c>
      <c r="B102" s="71" t="s">
        <v>131</v>
      </c>
      <c r="C102" s="72" t="s">
        <v>29</v>
      </c>
      <c r="D102" s="73">
        <v>2</v>
      </c>
      <c r="E102" s="73"/>
      <c r="F102" s="73"/>
      <c r="G102" s="73"/>
      <c r="H102" s="73"/>
      <c r="I102" s="73"/>
      <c r="J102" s="73"/>
      <c r="K102" s="74"/>
      <c r="L102" s="75"/>
    </row>
    <row r="103" spans="1:12" x14ac:dyDescent="0.25">
      <c r="A103" s="70"/>
      <c r="B103" s="71" t="s">
        <v>14</v>
      </c>
      <c r="C103" s="72" t="s">
        <v>15</v>
      </c>
      <c r="D103" s="73">
        <v>5.56</v>
      </c>
      <c r="E103" s="73"/>
      <c r="F103" s="73"/>
      <c r="G103" s="73"/>
      <c r="H103" s="73"/>
      <c r="I103" s="73"/>
      <c r="J103" s="73"/>
      <c r="K103" s="74"/>
      <c r="L103" s="75" t="s">
        <v>304</v>
      </c>
    </row>
    <row r="104" spans="1:12" x14ac:dyDescent="0.25">
      <c r="A104" s="70"/>
      <c r="B104" s="71" t="s">
        <v>27</v>
      </c>
      <c r="C104" s="72" t="s">
        <v>19</v>
      </c>
      <c r="D104" s="73">
        <v>0.24</v>
      </c>
      <c r="E104" s="73"/>
      <c r="F104" s="73"/>
      <c r="G104" s="73"/>
      <c r="H104" s="73"/>
      <c r="I104" s="73"/>
      <c r="J104" s="73"/>
      <c r="K104" s="74"/>
      <c r="L104" s="75" t="s">
        <v>304</v>
      </c>
    </row>
    <row r="105" spans="1:12" x14ac:dyDescent="0.25">
      <c r="A105" s="70"/>
      <c r="B105" s="72" t="s">
        <v>21</v>
      </c>
      <c r="C105" s="72"/>
      <c r="D105" s="73"/>
      <c r="E105" s="73"/>
      <c r="F105" s="73"/>
      <c r="G105" s="73"/>
      <c r="H105" s="73"/>
      <c r="I105" s="73"/>
      <c r="J105" s="73"/>
      <c r="K105" s="74"/>
      <c r="L105" s="75"/>
    </row>
    <row r="106" spans="1:12" x14ac:dyDescent="0.25">
      <c r="A106" s="71"/>
      <c r="B106" s="71" t="s">
        <v>132</v>
      </c>
      <c r="C106" s="72" t="s">
        <v>29</v>
      </c>
      <c r="D106" s="73">
        <v>2</v>
      </c>
      <c r="E106" s="73"/>
      <c r="F106" s="73"/>
      <c r="G106" s="73"/>
      <c r="H106" s="73"/>
      <c r="I106" s="73"/>
      <c r="J106" s="73"/>
      <c r="K106" s="74"/>
      <c r="L106" s="75" t="s">
        <v>303</v>
      </c>
    </row>
    <row r="107" spans="1:12" x14ac:dyDescent="0.25">
      <c r="A107" s="70"/>
      <c r="B107" s="71" t="s">
        <v>23</v>
      </c>
      <c r="C107" s="72" t="s">
        <v>19</v>
      </c>
      <c r="D107" s="73">
        <v>2.5</v>
      </c>
      <c r="E107" s="73"/>
      <c r="F107" s="73"/>
      <c r="G107" s="73"/>
      <c r="H107" s="73"/>
      <c r="I107" s="73"/>
      <c r="J107" s="73"/>
      <c r="K107" s="74"/>
      <c r="L107" s="75" t="s">
        <v>302</v>
      </c>
    </row>
    <row r="108" spans="1:12" x14ac:dyDescent="0.25">
      <c r="A108" s="70">
        <v>23</v>
      </c>
      <c r="B108" s="71" t="s">
        <v>133</v>
      </c>
      <c r="C108" s="72" t="s">
        <v>17</v>
      </c>
      <c r="D108" s="73">
        <v>0.156</v>
      </c>
      <c r="E108" s="73"/>
      <c r="F108" s="73"/>
      <c r="G108" s="73"/>
      <c r="H108" s="73"/>
      <c r="I108" s="73"/>
      <c r="J108" s="73"/>
      <c r="K108" s="74"/>
      <c r="L108" s="75"/>
    </row>
    <row r="109" spans="1:12" x14ac:dyDescent="0.25">
      <c r="A109" s="70"/>
      <c r="B109" s="71" t="s">
        <v>14</v>
      </c>
      <c r="C109" s="72" t="s">
        <v>15</v>
      </c>
      <c r="D109" s="73">
        <v>20.904</v>
      </c>
      <c r="E109" s="73"/>
      <c r="F109" s="73"/>
      <c r="G109" s="73"/>
      <c r="H109" s="73"/>
      <c r="I109" s="73"/>
      <c r="J109" s="73"/>
      <c r="K109" s="74"/>
      <c r="L109" s="75" t="s">
        <v>304</v>
      </c>
    </row>
    <row r="110" spans="1:12" x14ac:dyDescent="0.25">
      <c r="A110" s="70"/>
      <c r="B110" s="71" t="s">
        <v>27</v>
      </c>
      <c r="C110" s="72" t="s">
        <v>19</v>
      </c>
      <c r="D110" s="73">
        <v>20.123999999999999</v>
      </c>
      <c r="E110" s="73"/>
      <c r="F110" s="73"/>
      <c r="G110" s="73"/>
      <c r="H110" s="73"/>
      <c r="I110" s="73"/>
      <c r="J110" s="73"/>
      <c r="K110" s="74"/>
      <c r="L110" s="75" t="s">
        <v>304</v>
      </c>
    </row>
    <row r="111" spans="1:12" x14ac:dyDescent="0.25">
      <c r="A111" s="70"/>
      <c r="B111" s="72" t="s">
        <v>21</v>
      </c>
      <c r="C111" s="72"/>
      <c r="D111" s="73"/>
      <c r="E111" s="73"/>
      <c r="F111" s="73"/>
      <c r="G111" s="73"/>
      <c r="H111" s="73"/>
      <c r="I111" s="73"/>
      <c r="J111" s="73"/>
      <c r="K111" s="74"/>
      <c r="L111" s="75"/>
    </row>
    <row r="112" spans="1:12" x14ac:dyDescent="0.25">
      <c r="A112" s="70"/>
      <c r="B112" s="71" t="s">
        <v>134</v>
      </c>
      <c r="C112" s="72" t="s">
        <v>28</v>
      </c>
      <c r="D112" s="73">
        <v>2</v>
      </c>
      <c r="E112" s="73"/>
      <c r="F112" s="73"/>
      <c r="G112" s="73"/>
      <c r="H112" s="73"/>
      <c r="I112" s="73"/>
      <c r="J112" s="73"/>
      <c r="K112" s="74"/>
      <c r="L112" s="75" t="s">
        <v>303</v>
      </c>
    </row>
    <row r="113" spans="1:12" x14ac:dyDescent="0.25">
      <c r="A113" s="70"/>
      <c r="B113" s="71" t="s">
        <v>23</v>
      </c>
      <c r="C113" s="72" t="s">
        <v>19</v>
      </c>
      <c r="D113" s="73">
        <v>7.0512000000000006</v>
      </c>
      <c r="E113" s="73"/>
      <c r="F113" s="73"/>
      <c r="G113" s="73"/>
      <c r="H113" s="73"/>
      <c r="I113" s="73"/>
      <c r="J113" s="73"/>
      <c r="K113" s="74"/>
      <c r="L113" s="75" t="s">
        <v>302</v>
      </c>
    </row>
    <row r="114" spans="1:12" x14ac:dyDescent="0.25">
      <c r="A114" s="70">
        <v>24</v>
      </c>
      <c r="B114" s="71" t="s">
        <v>135</v>
      </c>
      <c r="C114" s="72" t="s">
        <v>29</v>
      </c>
      <c r="D114" s="73">
        <v>1</v>
      </c>
      <c r="E114" s="73"/>
      <c r="F114" s="73"/>
      <c r="G114" s="73"/>
      <c r="H114" s="73"/>
      <c r="I114" s="73"/>
      <c r="J114" s="73"/>
      <c r="K114" s="74"/>
      <c r="L114" s="75"/>
    </row>
    <row r="115" spans="1:12" x14ac:dyDescent="0.25">
      <c r="A115" s="70"/>
      <c r="B115" s="71" t="s">
        <v>14</v>
      </c>
      <c r="C115" s="72" t="s">
        <v>15</v>
      </c>
      <c r="D115" s="73">
        <v>3.1</v>
      </c>
      <c r="E115" s="73"/>
      <c r="F115" s="73"/>
      <c r="G115" s="73"/>
      <c r="H115" s="73"/>
      <c r="I115" s="73"/>
      <c r="J115" s="73"/>
      <c r="K115" s="74"/>
      <c r="L115" s="75" t="s">
        <v>304</v>
      </c>
    </row>
    <row r="116" spans="1:12" x14ac:dyDescent="0.25">
      <c r="A116" s="70"/>
      <c r="B116" s="71" t="s">
        <v>27</v>
      </c>
      <c r="C116" s="72" t="s">
        <v>19</v>
      </c>
      <c r="D116" s="73">
        <v>1.23</v>
      </c>
      <c r="E116" s="73"/>
      <c r="F116" s="73"/>
      <c r="G116" s="73"/>
      <c r="H116" s="73"/>
      <c r="I116" s="73"/>
      <c r="J116" s="73"/>
      <c r="K116" s="74"/>
      <c r="L116" s="75" t="s">
        <v>304</v>
      </c>
    </row>
    <row r="117" spans="1:12" x14ac:dyDescent="0.25">
      <c r="A117" s="70"/>
      <c r="B117" s="72" t="s">
        <v>21</v>
      </c>
      <c r="C117" s="72"/>
      <c r="D117" s="73"/>
      <c r="E117" s="73"/>
      <c r="F117" s="73"/>
      <c r="G117" s="73"/>
      <c r="H117" s="73"/>
      <c r="I117" s="73"/>
      <c r="J117" s="73"/>
      <c r="K117" s="74"/>
      <c r="L117" s="75"/>
    </row>
    <row r="118" spans="1:12" x14ac:dyDescent="0.25">
      <c r="A118" s="71"/>
      <c r="B118" s="71" t="s">
        <v>136</v>
      </c>
      <c r="C118" s="72" t="s">
        <v>29</v>
      </c>
      <c r="D118" s="73">
        <v>1</v>
      </c>
      <c r="E118" s="73"/>
      <c r="F118" s="73"/>
      <c r="G118" s="73"/>
      <c r="H118" s="73"/>
      <c r="I118" s="73"/>
      <c r="J118" s="73"/>
      <c r="K118" s="74"/>
      <c r="L118" s="75" t="s">
        <v>303</v>
      </c>
    </row>
    <row r="119" spans="1:12" x14ac:dyDescent="0.25">
      <c r="A119" s="70"/>
      <c r="B119" s="71" t="s">
        <v>23</v>
      </c>
      <c r="C119" s="72" t="s">
        <v>19</v>
      </c>
      <c r="D119" s="73">
        <v>1.18</v>
      </c>
      <c r="E119" s="73"/>
      <c r="F119" s="73"/>
      <c r="G119" s="73"/>
      <c r="H119" s="73"/>
      <c r="I119" s="73"/>
      <c r="J119" s="73"/>
      <c r="K119" s="74"/>
      <c r="L119" s="75" t="s">
        <v>302</v>
      </c>
    </row>
    <row r="120" spans="1:12" s="8" customFormat="1" x14ac:dyDescent="0.25">
      <c r="A120" s="83">
        <v>25</v>
      </c>
      <c r="B120" s="84" t="s">
        <v>137</v>
      </c>
      <c r="C120" s="85" t="s">
        <v>28</v>
      </c>
      <c r="D120" s="73">
        <v>2</v>
      </c>
      <c r="E120" s="73"/>
      <c r="F120" s="73"/>
      <c r="G120" s="73"/>
      <c r="H120" s="73"/>
      <c r="I120" s="73"/>
      <c r="J120" s="73"/>
      <c r="K120" s="74"/>
      <c r="L120" s="75"/>
    </row>
    <row r="121" spans="1:12" s="8" customFormat="1" x14ac:dyDescent="0.25">
      <c r="A121" s="83"/>
      <c r="B121" s="84" t="s">
        <v>14</v>
      </c>
      <c r="C121" s="85" t="s">
        <v>15</v>
      </c>
      <c r="D121" s="73">
        <v>18</v>
      </c>
      <c r="E121" s="73"/>
      <c r="F121" s="73"/>
      <c r="G121" s="73"/>
      <c r="H121" s="73"/>
      <c r="I121" s="73"/>
      <c r="J121" s="73"/>
      <c r="K121" s="74"/>
      <c r="L121" s="75" t="s">
        <v>304</v>
      </c>
    </row>
    <row r="122" spans="1:12" s="8" customFormat="1" x14ac:dyDescent="0.25">
      <c r="A122" s="83"/>
      <c r="B122" s="84" t="s">
        <v>27</v>
      </c>
      <c r="C122" s="85" t="s">
        <v>19</v>
      </c>
      <c r="D122" s="73">
        <v>1.96</v>
      </c>
      <c r="E122" s="73"/>
      <c r="F122" s="73"/>
      <c r="G122" s="73"/>
      <c r="H122" s="73"/>
      <c r="I122" s="73"/>
      <c r="J122" s="73"/>
      <c r="K122" s="74"/>
      <c r="L122" s="75" t="s">
        <v>304</v>
      </c>
    </row>
    <row r="123" spans="1:12" s="8" customFormat="1" x14ac:dyDescent="0.25">
      <c r="A123" s="83"/>
      <c r="B123" s="85" t="s">
        <v>21</v>
      </c>
      <c r="C123" s="85"/>
      <c r="D123" s="73"/>
      <c r="E123" s="73"/>
      <c r="F123" s="73"/>
      <c r="G123" s="73"/>
      <c r="H123" s="73"/>
      <c r="I123" s="73"/>
      <c r="J123" s="73"/>
      <c r="K123" s="74"/>
      <c r="L123" s="75"/>
    </row>
    <row r="124" spans="1:12" s="8" customFormat="1" x14ac:dyDescent="0.25">
      <c r="A124" s="83"/>
      <c r="B124" s="84" t="s">
        <v>138</v>
      </c>
      <c r="C124" s="85" t="s">
        <v>28</v>
      </c>
      <c r="D124" s="73">
        <v>2</v>
      </c>
      <c r="E124" s="73"/>
      <c r="F124" s="73"/>
      <c r="G124" s="73"/>
      <c r="H124" s="73"/>
      <c r="I124" s="73"/>
      <c r="J124" s="73"/>
      <c r="K124" s="74"/>
      <c r="L124" s="75" t="s">
        <v>303</v>
      </c>
    </row>
    <row r="125" spans="1:12" s="8" customFormat="1" x14ac:dyDescent="0.25">
      <c r="A125" s="83"/>
      <c r="B125" s="84" t="s">
        <v>23</v>
      </c>
      <c r="C125" s="85" t="s">
        <v>19</v>
      </c>
      <c r="D125" s="73">
        <v>9.98</v>
      </c>
      <c r="E125" s="73"/>
      <c r="F125" s="73"/>
      <c r="G125" s="73"/>
      <c r="H125" s="73"/>
      <c r="I125" s="73"/>
      <c r="J125" s="73"/>
      <c r="K125" s="74"/>
      <c r="L125" s="75" t="s">
        <v>302</v>
      </c>
    </row>
    <row r="126" spans="1:12" s="105" customFormat="1" x14ac:dyDescent="0.25">
      <c r="A126" s="103">
        <v>26</v>
      </c>
      <c r="B126" s="101" t="s">
        <v>139</v>
      </c>
      <c r="C126" s="104" t="s">
        <v>29</v>
      </c>
      <c r="D126" s="87">
        <v>5</v>
      </c>
      <c r="E126" s="87"/>
      <c r="F126" s="87"/>
      <c r="G126" s="87"/>
      <c r="H126" s="87"/>
      <c r="I126" s="87"/>
      <c r="J126" s="87"/>
      <c r="K126" s="88"/>
      <c r="L126" s="75"/>
    </row>
    <row r="127" spans="1:12" s="105" customFormat="1" x14ac:dyDescent="0.25">
      <c r="A127" s="103"/>
      <c r="B127" s="101" t="s">
        <v>14</v>
      </c>
      <c r="C127" s="104" t="s">
        <v>15</v>
      </c>
      <c r="D127" s="87">
        <v>9.8000000000000007</v>
      </c>
      <c r="E127" s="87"/>
      <c r="F127" s="87"/>
      <c r="G127" s="87"/>
      <c r="H127" s="87"/>
      <c r="I127" s="87"/>
      <c r="J127" s="87"/>
      <c r="K127" s="88"/>
      <c r="L127" s="75" t="s">
        <v>304</v>
      </c>
    </row>
    <row r="128" spans="1:12" s="105" customFormat="1" x14ac:dyDescent="0.25">
      <c r="A128" s="103"/>
      <c r="B128" s="101" t="s">
        <v>27</v>
      </c>
      <c r="C128" s="104" t="s">
        <v>19</v>
      </c>
      <c r="D128" s="87">
        <v>6.65</v>
      </c>
      <c r="E128" s="87"/>
      <c r="F128" s="87"/>
      <c r="G128" s="87"/>
      <c r="H128" s="87"/>
      <c r="I128" s="87"/>
      <c r="J128" s="87"/>
      <c r="K128" s="88"/>
      <c r="L128" s="75" t="s">
        <v>304</v>
      </c>
    </row>
    <row r="129" spans="1:12" s="105" customFormat="1" x14ac:dyDescent="0.25">
      <c r="A129" s="103"/>
      <c r="B129" s="104" t="s">
        <v>21</v>
      </c>
      <c r="C129" s="104"/>
      <c r="D129" s="87"/>
      <c r="E129" s="87"/>
      <c r="F129" s="87"/>
      <c r="G129" s="87"/>
      <c r="H129" s="87"/>
      <c r="I129" s="87"/>
      <c r="J129" s="87"/>
      <c r="K129" s="88"/>
      <c r="L129" s="75"/>
    </row>
    <row r="130" spans="1:12" s="105" customFormat="1" x14ac:dyDescent="0.25">
      <c r="A130" s="103"/>
      <c r="B130" s="106" t="s">
        <v>141</v>
      </c>
      <c r="C130" s="104" t="s">
        <v>29</v>
      </c>
      <c r="D130" s="87">
        <v>5</v>
      </c>
      <c r="E130" s="87"/>
      <c r="F130" s="87"/>
      <c r="G130" s="87"/>
      <c r="H130" s="87"/>
      <c r="I130" s="87"/>
      <c r="J130" s="87"/>
      <c r="K130" s="88"/>
      <c r="L130" s="75" t="s">
        <v>303</v>
      </c>
    </row>
    <row r="131" spans="1:12" s="105" customFormat="1" x14ac:dyDescent="0.25">
      <c r="A131" s="103"/>
      <c r="B131" s="106" t="s">
        <v>140</v>
      </c>
      <c r="C131" s="104" t="s">
        <v>29</v>
      </c>
      <c r="D131" s="87">
        <v>5</v>
      </c>
      <c r="E131" s="87"/>
      <c r="F131" s="87"/>
      <c r="G131" s="87"/>
      <c r="H131" s="87"/>
      <c r="I131" s="87"/>
      <c r="J131" s="87"/>
      <c r="K131" s="88"/>
      <c r="L131" s="75" t="s">
        <v>303</v>
      </c>
    </row>
    <row r="132" spans="1:12" s="105" customFormat="1" x14ac:dyDescent="0.25">
      <c r="A132" s="103"/>
      <c r="B132" s="101" t="s">
        <v>23</v>
      </c>
      <c r="C132" s="104" t="s">
        <v>19</v>
      </c>
      <c r="D132" s="87">
        <v>1.85</v>
      </c>
      <c r="E132" s="87"/>
      <c r="F132" s="87"/>
      <c r="G132" s="87"/>
      <c r="H132" s="87"/>
      <c r="I132" s="87"/>
      <c r="J132" s="87"/>
      <c r="K132" s="88"/>
      <c r="L132" s="75" t="s">
        <v>302</v>
      </c>
    </row>
    <row r="133" spans="1:12" s="105" customFormat="1" x14ac:dyDescent="0.25">
      <c r="A133" s="103">
        <v>27</v>
      </c>
      <c r="B133" s="101" t="s">
        <v>142</v>
      </c>
      <c r="C133" s="104" t="s">
        <v>29</v>
      </c>
      <c r="D133" s="87">
        <v>2</v>
      </c>
      <c r="E133" s="87"/>
      <c r="F133" s="87"/>
      <c r="G133" s="87"/>
      <c r="H133" s="87"/>
      <c r="I133" s="87"/>
      <c r="J133" s="87"/>
      <c r="K133" s="88"/>
      <c r="L133" s="75"/>
    </row>
    <row r="134" spans="1:12" s="105" customFormat="1" x14ac:dyDescent="0.25">
      <c r="A134" s="103"/>
      <c r="B134" s="101" t="s">
        <v>14</v>
      </c>
      <c r="C134" s="104" t="s">
        <v>15</v>
      </c>
      <c r="D134" s="87">
        <v>2.5</v>
      </c>
      <c r="E134" s="87"/>
      <c r="F134" s="87"/>
      <c r="G134" s="87"/>
      <c r="H134" s="87"/>
      <c r="I134" s="87"/>
      <c r="J134" s="87"/>
      <c r="K134" s="88"/>
      <c r="L134" s="75" t="s">
        <v>304</v>
      </c>
    </row>
    <row r="135" spans="1:12" s="105" customFormat="1" x14ac:dyDescent="0.25">
      <c r="A135" s="103"/>
      <c r="B135" s="101" t="s">
        <v>27</v>
      </c>
      <c r="C135" s="104" t="s">
        <v>19</v>
      </c>
      <c r="D135" s="87">
        <v>1.7</v>
      </c>
      <c r="E135" s="87"/>
      <c r="F135" s="87"/>
      <c r="G135" s="87"/>
      <c r="H135" s="87"/>
      <c r="I135" s="87"/>
      <c r="J135" s="87"/>
      <c r="K135" s="88"/>
      <c r="L135" s="75" t="s">
        <v>304</v>
      </c>
    </row>
    <row r="136" spans="1:12" s="105" customFormat="1" x14ac:dyDescent="0.25">
      <c r="A136" s="103"/>
      <c r="B136" s="104" t="s">
        <v>21</v>
      </c>
      <c r="C136" s="104"/>
      <c r="D136" s="87"/>
      <c r="E136" s="87"/>
      <c r="F136" s="87"/>
      <c r="G136" s="87"/>
      <c r="H136" s="87"/>
      <c r="I136" s="87"/>
      <c r="J136" s="87"/>
      <c r="K136" s="88"/>
      <c r="L136" s="75"/>
    </row>
    <row r="137" spans="1:12" s="105" customFormat="1" x14ac:dyDescent="0.25">
      <c r="A137" s="103"/>
      <c r="B137" s="106" t="s">
        <v>143</v>
      </c>
      <c r="C137" s="104" t="s">
        <v>29</v>
      </c>
      <c r="D137" s="87">
        <v>2</v>
      </c>
      <c r="E137" s="87"/>
      <c r="F137" s="87"/>
      <c r="G137" s="87"/>
      <c r="H137" s="87"/>
      <c r="I137" s="87"/>
      <c r="J137" s="87"/>
      <c r="K137" s="88"/>
      <c r="L137" s="75" t="s">
        <v>303</v>
      </c>
    </row>
    <row r="138" spans="1:12" s="105" customFormat="1" x14ac:dyDescent="0.25">
      <c r="A138" s="103"/>
      <c r="B138" s="106" t="s">
        <v>144</v>
      </c>
      <c r="C138" s="104" t="s">
        <v>29</v>
      </c>
      <c r="D138" s="87">
        <v>2</v>
      </c>
      <c r="E138" s="87"/>
      <c r="F138" s="87"/>
      <c r="G138" s="87"/>
      <c r="H138" s="87"/>
      <c r="I138" s="87"/>
      <c r="J138" s="87"/>
      <c r="K138" s="88"/>
      <c r="L138" s="75" t="s">
        <v>303</v>
      </c>
    </row>
    <row r="139" spans="1:12" s="105" customFormat="1" x14ac:dyDescent="0.25">
      <c r="A139" s="103"/>
      <c r="B139" s="101" t="s">
        <v>23</v>
      </c>
      <c r="C139" s="104" t="s">
        <v>19</v>
      </c>
      <c r="D139" s="87">
        <v>0.28000000000000003</v>
      </c>
      <c r="E139" s="87"/>
      <c r="F139" s="87"/>
      <c r="G139" s="87"/>
      <c r="H139" s="87"/>
      <c r="I139" s="87"/>
      <c r="J139" s="87"/>
      <c r="K139" s="88"/>
      <c r="L139" s="75" t="s">
        <v>302</v>
      </c>
    </row>
    <row r="140" spans="1:12" s="105" customFormat="1" x14ac:dyDescent="0.25">
      <c r="A140" s="103">
        <v>28</v>
      </c>
      <c r="B140" s="101" t="s">
        <v>145</v>
      </c>
      <c r="C140" s="104" t="s">
        <v>28</v>
      </c>
      <c r="D140" s="87">
        <v>3</v>
      </c>
      <c r="E140" s="87"/>
      <c r="F140" s="87"/>
      <c r="G140" s="87"/>
      <c r="H140" s="87"/>
      <c r="I140" s="87"/>
      <c r="J140" s="87"/>
      <c r="K140" s="88"/>
      <c r="L140" s="75"/>
    </row>
    <row r="141" spans="1:12" s="105" customFormat="1" x14ac:dyDescent="0.25">
      <c r="A141" s="103"/>
      <c r="B141" s="101" t="s">
        <v>14</v>
      </c>
      <c r="C141" s="104" t="s">
        <v>15</v>
      </c>
      <c r="D141" s="87">
        <v>1.167</v>
      </c>
      <c r="E141" s="87"/>
      <c r="F141" s="87"/>
      <c r="G141" s="87"/>
      <c r="H141" s="87"/>
      <c r="I141" s="87"/>
      <c r="J141" s="87"/>
      <c r="K141" s="88"/>
      <c r="L141" s="75" t="s">
        <v>304</v>
      </c>
    </row>
    <row r="142" spans="1:12" s="105" customFormat="1" x14ac:dyDescent="0.25">
      <c r="A142" s="103"/>
      <c r="B142" s="107" t="s">
        <v>18</v>
      </c>
      <c r="C142" s="108" t="s">
        <v>19</v>
      </c>
      <c r="D142" s="87">
        <v>0.45299999999999996</v>
      </c>
      <c r="E142" s="87"/>
      <c r="F142" s="87"/>
      <c r="G142" s="87"/>
      <c r="H142" s="87"/>
      <c r="I142" s="87"/>
      <c r="J142" s="87"/>
      <c r="K142" s="88"/>
      <c r="L142" s="75" t="s">
        <v>304</v>
      </c>
    </row>
    <row r="143" spans="1:12" s="105" customFormat="1" x14ac:dyDescent="0.25">
      <c r="A143" s="103"/>
      <c r="B143" s="104" t="s">
        <v>21</v>
      </c>
      <c r="C143" s="104"/>
      <c r="D143" s="87"/>
      <c r="E143" s="87"/>
      <c r="F143" s="87"/>
      <c r="G143" s="87"/>
      <c r="H143" s="87"/>
      <c r="I143" s="87"/>
      <c r="J143" s="87"/>
      <c r="K143" s="88"/>
      <c r="L143" s="75"/>
    </row>
    <row r="144" spans="1:12" s="105" customFormat="1" x14ac:dyDescent="0.25">
      <c r="A144" s="103"/>
      <c r="B144" s="106" t="s">
        <v>146</v>
      </c>
      <c r="C144" s="104" t="s">
        <v>28</v>
      </c>
      <c r="D144" s="87">
        <v>3</v>
      </c>
      <c r="E144" s="87"/>
      <c r="F144" s="87"/>
      <c r="G144" s="87"/>
      <c r="H144" s="87"/>
      <c r="I144" s="87"/>
      <c r="J144" s="87"/>
      <c r="K144" s="88"/>
      <c r="L144" s="75" t="s">
        <v>303</v>
      </c>
    </row>
    <row r="145" spans="1:12" s="105" customFormat="1" x14ac:dyDescent="0.25">
      <c r="A145" s="103"/>
      <c r="B145" s="101" t="s">
        <v>23</v>
      </c>
      <c r="C145" s="104" t="s">
        <v>19</v>
      </c>
      <c r="D145" s="87">
        <v>7.2000000000000008E-2</v>
      </c>
      <c r="E145" s="87"/>
      <c r="F145" s="87"/>
      <c r="G145" s="87"/>
      <c r="H145" s="87"/>
      <c r="I145" s="87"/>
      <c r="J145" s="87"/>
      <c r="K145" s="88"/>
      <c r="L145" s="75" t="s">
        <v>302</v>
      </c>
    </row>
    <row r="146" spans="1:12" x14ac:dyDescent="0.25">
      <c r="A146" s="70">
        <v>29</v>
      </c>
      <c r="B146" s="57" t="s">
        <v>203</v>
      </c>
      <c r="C146" s="72" t="s">
        <v>17</v>
      </c>
      <c r="D146" s="73">
        <v>3.4200000000000001E-2</v>
      </c>
      <c r="E146" s="73"/>
      <c r="F146" s="73"/>
      <c r="G146" s="73"/>
      <c r="H146" s="73"/>
      <c r="I146" s="73"/>
      <c r="J146" s="73"/>
      <c r="K146" s="74"/>
      <c r="L146" s="75"/>
    </row>
    <row r="147" spans="1:12" x14ac:dyDescent="0.25">
      <c r="A147" s="70"/>
      <c r="B147" s="71" t="s">
        <v>14</v>
      </c>
      <c r="C147" s="72" t="s">
        <v>15</v>
      </c>
      <c r="D147" s="73">
        <v>4.5827999999999998</v>
      </c>
      <c r="E147" s="73"/>
      <c r="F147" s="73"/>
      <c r="G147" s="73"/>
      <c r="H147" s="73"/>
      <c r="I147" s="73"/>
      <c r="J147" s="73"/>
      <c r="K147" s="74"/>
      <c r="L147" s="75" t="s">
        <v>304</v>
      </c>
    </row>
    <row r="148" spans="1:12" x14ac:dyDescent="0.25">
      <c r="A148" s="70"/>
      <c r="B148" s="71" t="s">
        <v>27</v>
      </c>
      <c r="C148" s="72" t="s">
        <v>19</v>
      </c>
      <c r="D148" s="73">
        <v>4.4118000000000004</v>
      </c>
      <c r="E148" s="73"/>
      <c r="F148" s="73"/>
      <c r="G148" s="73"/>
      <c r="H148" s="73"/>
      <c r="I148" s="73"/>
      <c r="J148" s="73"/>
      <c r="K148" s="74"/>
      <c r="L148" s="75" t="s">
        <v>304</v>
      </c>
    </row>
    <row r="149" spans="1:12" x14ac:dyDescent="0.25">
      <c r="A149" s="70"/>
      <c r="B149" s="72" t="s">
        <v>21</v>
      </c>
      <c r="C149" s="72"/>
      <c r="D149" s="73"/>
      <c r="E149" s="73"/>
      <c r="F149" s="73"/>
      <c r="G149" s="73"/>
      <c r="H149" s="73"/>
      <c r="I149" s="73"/>
      <c r="J149" s="73"/>
      <c r="K149" s="74"/>
      <c r="L149" s="75"/>
    </row>
    <row r="150" spans="1:12" x14ac:dyDescent="0.25">
      <c r="A150" s="70"/>
      <c r="B150" s="57" t="s">
        <v>204</v>
      </c>
      <c r="C150" s="72" t="s">
        <v>28</v>
      </c>
      <c r="D150" s="73">
        <v>1</v>
      </c>
      <c r="E150" s="73"/>
      <c r="F150" s="73"/>
      <c r="G150" s="73"/>
      <c r="H150" s="73"/>
      <c r="I150" s="73"/>
      <c r="J150" s="73"/>
      <c r="K150" s="74"/>
      <c r="L150" s="75" t="s">
        <v>302</v>
      </c>
    </row>
    <row r="151" spans="1:12" x14ac:dyDescent="0.25">
      <c r="A151" s="70"/>
      <c r="B151" s="71" t="s">
        <v>23</v>
      </c>
      <c r="C151" s="72" t="s">
        <v>19</v>
      </c>
      <c r="D151" s="73">
        <v>1.5458400000000001</v>
      </c>
      <c r="E151" s="73"/>
      <c r="F151" s="73"/>
      <c r="G151" s="73"/>
      <c r="H151" s="73"/>
      <c r="I151" s="73"/>
      <c r="J151" s="73"/>
      <c r="K151" s="74"/>
      <c r="L151" s="75" t="s">
        <v>302</v>
      </c>
    </row>
    <row r="152" spans="1:12" s="105" customFormat="1" x14ac:dyDescent="0.25">
      <c r="A152" s="103">
        <v>30</v>
      </c>
      <c r="B152" s="101" t="s">
        <v>147</v>
      </c>
      <c r="C152" s="104" t="s">
        <v>28</v>
      </c>
      <c r="D152" s="87">
        <v>1</v>
      </c>
      <c r="E152" s="87"/>
      <c r="F152" s="87"/>
      <c r="G152" s="87"/>
      <c r="H152" s="87"/>
      <c r="I152" s="87"/>
      <c r="J152" s="87"/>
      <c r="K152" s="88"/>
      <c r="L152" s="75"/>
    </row>
    <row r="153" spans="1:12" s="105" customFormat="1" x14ac:dyDescent="0.25">
      <c r="A153" s="103"/>
      <c r="B153" s="101" t="s">
        <v>14</v>
      </c>
      <c r="C153" s="104" t="s">
        <v>15</v>
      </c>
      <c r="D153" s="87">
        <v>0.58399999999999996</v>
      </c>
      <c r="E153" s="87"/>
      <c r="F153" s="87"/>
      <c r="G153" s="87"/>
      <c r="H153" s="87"/>
      <c r="I153" s="87"/>
      <c r="J153" s="87"/>
      <c r="K153" s="88"/>
      <c r="L153" s="75" t="s">
        <v>304</v>
      </c>
    </row>
    <row r="154" spans="1:12" s="105" customFormat="1" x14ac:dyDescent="0.25">
      <c r="A154" s="103"/>
      <c r="B154" s="107" t="s">
        <v>18</v>
      </c>
      <c r="C154" s="108" t="s">
        <v>19</v>
      </c>
      <c r="D154" s="87">
        <v>0.22700000000000001</v>
      </c>
      <c r="E154" s="87"/>
      <c r="F154" s="87"/>
      <c r="G154" s="87"/>
      <c r="H154" s="87"/>
      <c r="I154" s="87"/>
      <c r="J154" s="87"/>
      <c r="K154" s="88"/>
      <c r="L154" s="75" t="s">
        <v>304</v>
      </c>
    </row>
    <row r="155" spans="1:12" s="105" customFormat="1" x14ac:dyDescent="0.25">
      <c r="A155" s="103"/>
      <c r="B155" s="104" t="s">
        <v>21</v>
      </c>
      <c r="C155" s="104"/>
      <c r="D155" s="87"/>
      <c r="E155" s="87"/>
      <c r="F155" s="87"/>
      <c r="G155" s="87"/>
      <c r="H155" s="87"/>
      <c r="I155" s="87"/>
      <c r="J155" s="87"/>
      <c r="K155" s="88"/>
      <c r="L155" s="75"/>
    </row>
    <row r="156" spans="1:12" s="105" customFormat="1" x14ac:dyDescent="0.25">
      <c r="A156" s="103"/>
      <c r="B156" s="106" t="s">
        <v>148</v>
      </c>
      <c r="C156" s="104" t="s">
        <v>28</v>
      </c>
      <c r="D156" s="87">
        <v>1</v>
      </c>
      <c r="E156" s="87"/>
      <c r="F156" s="87"/>
      <c r="G156" s="87"/>
      <c r="H156" s="87"/>
      <c r="I156" s="87"/>
      <c r="J156" s="87"/>
      <c r="K156" s="88"/>
      <c r="L156" s="75" t="s">
        <v>303</v>
      </c>
    </row>
    <row r="157" spans="1:12" s="105" customFormat="1" x14ac:dyDescent="0.25">
      <c r="A157" s="103"/>
      <c r="B157" s="101" t="s">
        <v>23</v>
      </c>
      <c r="C157" s="104" t="s">
        <v>19</v>
      </c>
      <c r="D157" s="87">
        <v>2.4E-2</v>
      </c>
      <c r="E157" s="87"/>
      <c r="F157" s="87"/>
      <c r="G157" s="87"/>
      <c r="H157" s="87"/>
      <c r="I157" s="87"/>
      <c r="J157" s="87"/>
      <c r="K157" s="88"/>
      <c r="L157" s="75" t="s">
        <v>302</v>
      </c>
    </row>
    <row r="158" spans="1:12" s="8" customFormat="1" x14ac:dyDescent="0.25">
      <c r="A158" s="83">
        <v>31</v>
      </c>
      <c r="B158" s="84" t="s">
        <v>221</v>
      </c>
      <c r="C158" s="85" t="s">
        <v>28</v>
      </c>
      <c r="D158" s="73">
        <v>2</v>
      </c>
      <c r="E158" s="73"/>
      <c r="F158" s="73"/>
      <c r="G158" s="73"/>
      <c r="H158" s="73"/>
      <c r="I158" s="73"/>
      <c r="J158" s="73"/>
      <c r="K158" s="88"/>
      <c r="L158" s="75"/>
    </row>
    <row r="159" spans="1:12" s="8" customFormat="1" x14ac:dyDescent="0.25">
      <c r="A159" s="83"/>
      <c r="B159" s="84" t="s">
        <v>14</v>
      </c>
      <c r="C159" s="85" t="s">
        <v>15</v>
      </c>
      <c r="D159" s="73">
        <v>3.92</v>
      </c>
      <c r="E159" s="73"/>
      <c r="F159" s="73"/>
      <c r="G159" s="73"/>
      <c r="H159" s="73"/>
      <c r="I159" s="73"/>
      <c r="J159" s="73"/>
      <c r="K159" s="88"/>
      <c r="L159" s="75" t="s">
        <v>304</v>
      </c>
    </row>
    <row r="160" spans="1:12" s="8" customFormat="1" x14ac:dyDescent="0.25">
      <c r="A160" s="83"/>
      <c r="B160" s="84" t="s">
        <v>27</v>
      </c>
      <c r="C160" s="85" t="s">
        <v>19</v>
      </c>
      <c r="D160" s="73">
        <v>2.66</v>
      </c>
      <c r="E160" s="73"/>
      <c r="F160" s="73"/>
      <c r="G160" s="73"/>
      <c r="H160" s="73"/>
      <c r="I160" s="73"/>
      <c r="J160" s="73"/>
      <c r="K160" s="88"/>
      <c r="L160" s="75" t="s">
        <v>304</v>
      </c>
    </row>
    <row r="161" spans="1:12" s="8" customFormat="1" x14ac:dyDescent="0.25">
      <c r="A161" s="83"/>
      <c r="B161" s="85" t="s">
        <v>21</v>
      </c>
      <c r="C161" s="85"/>
      <c r="D161" s="73"/>
      <c r="E161" s="73"/>
      <c r="F161" s="73"/>
      <c r="G161" s="73"/>
      <c r="H161" s="73"/>
      <c r="I161" s="73"/>
      <c r="J161" s="73"/>
      <c r="K161" s="88"/>
      <c r="L161" s="75"/>
    </row>
    <row r="162" spans="1:12" s="8" customFormat="1" x14ac:dyDescent="0.25">
      <c r="A162" s="83"/>
      <c r="B162" s="84" t="s">
        <v>222</v>
      </c>
      <c r="C162" s="85" t="s">
        <v>28</v>
      </c>
      <c r="D162" s="73">
        <v>2</v>
      </c>
      <c r="E162" s="73"/>
      <c r="F162" s="73"/>
      <c r="G162" s="73"/>
      <c r="H162" s="73"/>
      <c r="I162" s="73"/>
      <c r="J162" s="73"/>
      <c r="K162" s="88"/>
      <c r="L162" s="75" t="s">
        <v>302</v>
      </c>
    </row>
    <row r="163" spans="1:12" s="8" customFormat="1" x14ac:dyDescent="0.25">
      <c r="A163" s="83"/>
      <c r="B163" s="84" t="s">
        <v>23</v>
      </c>
      <c r="C163" s="85" t="s">
        <v>19</v>
      </c>
      <c r="D163" s="73">
        <v>0.74</v>
      </c>
      <c r="E163" s="73"/>
      <c r="F163" s="73"/>
      <c r="G163" s="73"/>
      <c r="H163" s="73"/>
      <c r="I163" s="73"/>
      <c r="J163" s="73"/>
      <c r="K163" s="88"/>
      <c r="L163" s="75" t="s">
        <v>302</v>
      </c>
    </row>
    <row r="164" spans="1:12" x14ac:dyDescent="0.25">
      <c r="A164" s="70">
        <v>32</v>
      </c>
      <c r="B164" s="71" t="s">
        <v>223</v>
      </c>
      <c r="C164" s="72" t="s">
        <v>17</v>
      </c>
      <c r="D164" s="73">
        <v>1.4028000000000001E-2</v>
      </c>
      <c r="E164" s="73"/>
      <c r="F164" s="73"/>
      <c r="G164" s="73"/>
      <c r="H164" s="73"/>
      <c r="I164" s="73"/>
      <c r="J164" s="73"/>
      <c r="K164" s="74"/>
      <c r="L164" s="75"/>
    </row>
    <row r="165" spans="1:12" x14ac:dyDescent="0.25">
      <c r="A165" s="70"/>
      <c r="B165" s="71" t="s">
        <v>14</v>
      </c>
      <c r="C165" s="72" t="s">
        <v>15</v>
      </c>
      <c r="D165" s="73">
        <v>1.8797520000000001</v>
      </c>
      <c r="E165" s="73"/>
      <c r="F165" s="73"/>
      <c r="G165" s="73"/>
      <c r="H165" s="73"/>
      <c r="I165" s="73"/>
      <c r="J165" s="73"/>
      <c r="K165" s="74"/>
      <c r="L165" s="75" t="s">
        <v>304</v>
      </c>
    </row>
    <row r="166" spans="1:12" x14ac:dyDescent="0.25">
      <c r="A166" s="70"/>
      <c r="B166" s="71" t="s">
        <v>27</v>
      </c>
      <c r="C166" s="72" t="s">
        <v>19</v>
      </c>
      <c r="D166" s="73">
        <v>1.809612</v>
      </c>
      <c r="E166" s="73"/>
      <c r="F166" s="73"/>
      <c r="G166" s="73"/>
      <c r="H166" s="73"/>
      <c r="I166" s="73"/>
      <c r="J166" s="73"/>
      <c r="K166" s="74"/>
      <c r="L166" s="75" t="s">
        <v>304</v>
      </c>
    </row>
    <row r="167" spans="1:12" x14ac:dyDescent="0.25">
      <c r="A167" s="70"/>
      <c r="B167" s="72" t="s">
        <v>21</v>
      </c>
      <c r="C167" s="72"/>
      <c r="D167" s="73"/>
      <c r="E167" s="73"/>
      <c r="F167" s="73"/>
      <c r="G167" s="73"/>
      <c r="H167" s="73"/>
      <c r="I167" s="73"/>
      <c r="J167" s="73"/>
      <c r="K167" s="74"/>
      <c r="L167" s="75"/>
    </row>
    <row r="168" spans="1:12" x14ac:dyDescent="0.25">
      <c r="A168" s="70"/>
      <c r="B168" s="71" t="s">
        <v>224</v>
      </c>
      <c r="C168" s="72" t="s">
        <v>24</v>
      </c>
      <c r="D168" s="73">
        <v>0.2</v>
      </c>
      <c r="E168" s="73"/>
      <c r="F168" s="73"/>
      <c r="G168" s="73"/>
      <c r="H168" s="73"/>
      <c r="I168" s="73"/>
      <c r="J168" s="73"/>
      <c r="K168" s="74"/>
      <c r="L168" s="75" t="s">
        <v>302</v>
      </c>
    </row>
    <row r="169" spans="1:12" x14ac:dyDescent="0.25">
      <c r="A169" s="70"/>
      <c r="B169" s="71" t="s">
        <v>23</v>
      </c>
      <c r="C169" s="72" t="s">
        <v>19</v>
      </c>
      <c r="D169" s="73">
        <v>0.63406560000000012</v>
      </c>
      <c r="E169" s="73"/>
      <c r="F169" s="73"/>
      <c r="G169" s="73"/>
      <c r="H169" s="73"/>
      <c r="I169" s="73"/>
      <c r="J169" s="73"/>
      <c r="K169" s="74"/>
      <c r="L169" s="75" t="s">
        <v>302</v>
      </c>
    </row>
    <row r="170" spans="1:12" ht="15" x14ac:dyDescent="0.25">
      <c r="A170" s="70">
        <v>33</v>
      </c>
      <c r="B170" s="71" t="s">
        <v>328</v>
      </c>
      <c r="C170" s="72" t="s">
        <v>17</v>
      </c>
      <c r="D170" s="73">
        <v>4.4999999999999998E-2</v>
      </c>
      <c r="E170" s="73"/>
      <c r="F170" s="73"/>
      <c r="G170" s="73"/>
      <c r="H170" s="73"/>
      <c r="I170" s="73"/>
      <c r="J170" s="73"/>
      <c r="K170" s="74"/>
      <c r="L170" s="75"/>
    </row>
    <row r="171" spans="1:12" x14ac:dyDescent="0.25">
      <c r="A171" s="70"/>
      <c r="B171" s="71" t="s">
        <v>14</v>
      </c>
      <c r="C171" s="72" t="s">
        <v>15</v>
      </c>
      <c r="D171" s="73">
        <v>6.0299999999999994</v>
      </c>
      <c r="E171" s="73"/>
      <c r="F171" s="73"/>
      <c r="G171" s="73"/>
      <c r="H171" s="73"/>
      <c r="I171" s="73"/>
      <c r="J171" s="73"/>
      <c r="K171" s="74"/>
      <c r="L171" s="75" t="s">
        <v>304</v>
      </c>
    </row>
    <row r="172" spans="1:12" x14ac:dyDescent="0.25">
      <c r="A172" s="70"/>
      <c r="B172" s="71" t="s">
        <v>27</v>
      </c>
      <c r="C172" s="72" t="s">
        <v>19</v>
      </c>
      <c r="D172" s="73">
        <v>5.8049999999999997</v>
      </c>
      <c r="E172" s="73"/>
      <c r="F172" s="73"/>
      <c r="G172" s="73"/>
      <c r="H172" s="73"/>
      <c r="I172" s="73"/>
      <c r="J172" s="73"/>
      <c r="K172" s="74"/>
      <c r="L172" s="75" t="s">
        <v>304</v>
      </c>
    </row>
    <row r="173" spans="1:12" x14ac:dyDescent="0.25">
      <c r="A173" s="70"/>
      <c r="B173" s="72" t="s">
        <v>21</v>
      </c>
      <c r="C173" s="72"/>
      <c r="D173" s="73"/>
      <c r="E173" s="73"/>
      <c r="F173" s="73"/>
      <c r="G173" s="73"/>
      <c r="H173" s="73"/>
      <c r="I173" s="73"/>
      <c r="J173" s="73"/>
      <c r="K173" s="74"/>
      <c r="L173" s="75"/>
    </row>
    <row r="174" spans="1:12" ht="15" x14ac:dyDescent="0.25">
      <c r="A174" s="70"/>
      <c r="B174" s="71" t="s">
        <v>329</v>
      </c>
      <c r="C174" s="72" t="s">
        <v>28</v>
      </c>
      <c r="D174" s="73">
        <v>1</v>
      </c>
      <c r="E174" s="73"/>
      <c r="F174" s="73"/>
      <c r="G174" s="73"/>
      <c r="H174" s="73"/>
      <c r="I174" s="73"/>
      <c r="J174" s="73"/>
      <c r="K174" s="74"/>
      <c r="L174" s="75" t="s">
        <v>302</v>
      </c>
    </row>
    <row r="175" spans="1:12" x14ac:dyDescent="0.25">
      <c r="A175" s="70"/>
      <c r="B175" s="71" t="s">
        <v>23</v>
      </c>
      <c r="C175" s="72" t="s">
        <v>19</v>
      </c>
      <c r="D175" s="73">
        <v>2.0340000000000003</v>
      </c>
      <c r="E175" s="73"/>
      <c r="F175" s="73"/>
      <c r="G175" s="73"/>
      <c r="H175" s="73"/>
      <c r="I175" s="73"/>
      <c r="J175" s="73"/>
      <c r="K175" s="74"/>
      <c r="L175" s="75" t="s">
        <v>302</v>
      </c>
    </row>
    <row r="176" spans="1:12" s="105" customFormat="1" ht="15" x14ac:dyDescent="0.25">
      <c r="A176" s="103">
        <v>34</v>
      </c>
      <c r="B176" s="101" t="s">
        <v>330</v>
      </c>
      <c r="C176" s="104" t="s">
        <v>28</v>
      </c>
      <c r="D176" s="87">
        <v>8</v>
      </c>
      <c r="E176" s="87"/>
      <c r="F176" s="87"/>
      <c r="G176" s="87"/>
      <c r="H176" s="87"/>
      <c r="I176" s="87"/>
      <c r="J176" s="87"/>
      <c r="K176" s="88"/>
      <c r="L176" s="75"/>
    </row>
    <row r="177" spans="1:12" s="105" customFormat="1" x14ac:dyDescent="0.25">
      <c r="A177" s="103"/>
      <c r="B177" s="101" t="s">
        <v>14</v>
      </c>
      <c r="C177" s="104" t="s">
        <v>15</v>
      </c>
      <c r="D177" s="87">
        <v>3.1120000000000001</v>
      </c>
      <c r="E177" s="87"/>
      <c r="F177" s="87"/>
      <c r="G177" s="87"/>
      <c r="H177" s="87"/>
      <c r="I177" s="87"/>
      <c r="J177" s="87"/>
      <c r="K177" s="88"/>
      <c r="L177" s="75" t="s">
        <v>304</v>
      </c>
    </row>
    <row r="178" spans="1:12" s="105" customFormat="1" x14ac:dyDescent="0.25">
      <c r="A178" s="103"/>
      <c r="B178" s="107" t="s">
        <v>18</v>
      </c>
      <c r="C178" s="108" t="s">
        <v>19</v>
      </c>
      <c r="D178" s="87">
        <v>1.208</v>
      </c>
      <c r="E178" s="87"/>
      <c r="F178" s="87"/>
      <c r="G178" s="87"/>
      <c r="H178" s="87"/>
      <c r="I178" s="87"/>
      <c r="J178" s="87"/>
      <c r="K178" s="88"/>
      <c r="L178" s="75" t="s">
        <v>304</v>
      </c>
    </row>
    <row r="179" spans="1:12" s="105" customFormat="1" x14ac:dyDescent="0.25">
      <c r="A179" s="103"/>
      <c r="B179" s="104" t="s">
        <v>21</v>
      </c>
      <c r="C179" s="104"/>
      <c r="D179" s="87"/>
      <c r="E179" s="87"/>
      <c r="F179" s="87"/>
      <c r="G179" s="87"/>
      <c r="H179" s="87"/>
      <c r="I179" s="87"/>
      <c r="J179" s="87"/>
      <c r="K179" s="88"/>
      <c r="L179" s="75"/>
    </row>
    <row r="180" spans="1:12" s="105" customFormat="1" ht="15" x14ac:dyDescent="0.25">
      <c r="A180" s="103"/>
      <c r="B180" s="106" t="s">
        <v>331</v>
      </c>
      <c r="C180" s="104" t="s">
        <v>28</v>
      </c>
      <c r="D180" s="87">
        <v>8</v>
      </c>
      <c r="E180" s="87"/>
      <c r="F180" s="87"/>
      <c r="G180" s="87"/>
      <c r="H180" s="87"/>
      <c r="I180" s="87"/>
      <c r="J180" s="87"/>
      <c r="K180" s="88"/>
      <c r="L180" s="75" t="s">
        <v>303</v>
      </c>
    </row>
    <row r="181" spans="1:12" s="105" customFormat="1" x14ac:dyDescent="0.25">
      <c r="A181" s="103"/>
      <c r="B181" s="101" t="s">
        <v>23</v>
      </c>
      <c r="C181" s="104" t="s">
        <v>19</v>
      </c>
      <c r="D181" s="87">
        <v>0.192</v>
      </c>
      <c r="E181" s="87"/>
      <c r="F181" s="87"/>
      <c r="G181" s="87"/>
      <c r="H181" s="87"/>
      <c r="I181" s="87"/>
      <c r="J181" s="87"/>
      <c r="K181" s="88"/>
      <c r="L181" s="75" t="s">
        <v>302</v>
      </c>
    </row>
    <row r="182" spans="1:12" ht="15" x14ac:dyDescent="0.25">
      <c r="A182" s="70">
        <v>35</v>
      </c>
      <c r="B182" s="71" t="s">
        <v>225</v>
      </c>
      <c r="C182" s="72" t="s">
        <v>317</v>
      </c>
      <c r="D182" s="73">
        <v>2.7E-2</v>
      </c>
      <c r="E182" s="73"/>
      <c r="F182" s="73"/>
      <c r="G182" s="73"/>
      <c r="H182" s="73"/>
      <c r="I182" s="73"/>
      <c r="J182" s="73"/>
      <c r="K182" s="74"/>
      <c r="L182" s="75"/>
    </row>
    <row r="183" spans="1:12" x14ac:dyDescent="0.25">
      <c r="A183" s="70"/>
      <c r="B183" s="71" t="s">
        <v>22</v>
      </c>
      <c r="C183" s="72" t="s">
        <v>15</v>
      </c>
      <c r="D183" s="73">
        <v>0.17360999999999999</v>
      </c>
      <c r="E183" s="73"/>
      <c r="F183" s="73"/>
      <c r="G183" s="73"/>
      <c r="H183" s="73"/>
      <c r="I183" s="73"/>
      <c r="J183" s="73"/>
      <c r="K183" s="74"/>
      <c r="L183" s="75" t="s">
        <v>304</v>
      </c>
    </row>
    <row r="184" spans="1:12" s="105" customFormat="1" x14ac:dyDescent="0.25">
      <c r="A184" s="103"/>
      <c r="B184" s="101" t="s">
        <v>27</v>
      </c>
      <c r="C184" s="104" t="s">
        <v>19</v>
      </c>
      <c r="D184" s="87">
        <v>4.0500000000000001E-2</v>
      </c>
      <c r="E184" s="87"/>
      <c r="F184" s="87"/>
      <c r="G184" s="87"/>
      <c r="H184" s="87"/>
      <c r="I184" s="87"/>
      <c r="J184" s="87"/>
      <c r="K184" s="88"/>
      <c r="L184" s="75" t="s">
        <v>304</v>
      </c>
    </row>
    <row r="185" spans="1:12" x14ac:dyDescent="0.25">
      <c r="A185" s="70"/>
      <c r="B185" s="72" t="s">
        <v>21</v>
      </c>
      <c r="C185" s="72"/>
      <c r="D185" s="73"/>
      <c r="E185" s="73"/>
      <c r="F185" s="73"/>
      <c r="G185" s="73"/>
      <c r="H185" s="73"/>
      <c r="I185" s="73"/>
      <c r="J185" s="73"/>
      <c r="K185" s="74"/>
      <c r="L185" s="75"/>
    </row>
    <row r="186" spans="1:12" ht="15" x14ac:dyDescent="0.25">
      <c r="A186" s="70"/>
      <c r="B186" s="71" t="s">
        <v>44</v>
      </c>
      <c r="C186" s="72" t="s">
        <v>317</v>
      </c>
      <c r="D186" s="73">
        <v>2.7539999999999999E-2</v>
      </c>
      <c r="E186" s="73"/>
      <c r="F186" s="73"/>
      <c r="G186" s="73"/>
      <c r="H186" s="73"/>
      <c r="I186" s="73"/>
      <c r="J186" s="73"/>
      <c r="K186" s="74"/>
      <c r="L186" s="75" t="s">
        <v>302</v>
      </c>
    </row>
    <row r="187" spans="1:12" ht="15" x14ac:dyDescent="0.25">
      <c r="A187" s="70"/>
      <c r="B187" s="102" t="s">
        <v>86</v>
      </c>
      <c r="C187" s="72" t="s">
        <v>319</v>
      </c>
      <c r="D187" s="73">
        <v>2.9160000000000002E-2</v>
      </c>
      <c r="E187" s="73"/>
      <c r="F187" s="73"/>
      <c r="G187" s="73"/>
      <c r="H187" s="73"/>
      <c r="I187" s="73"/>
      <c r="J187" s="73"/>
      <c r="K187" s="74"/>
      <c r="L187" s="75" t="s">
        <v>302</v>
      </c>
    </row>
    <row r="188" spans="1:12" x14ac:dyDescent="0.25">
      <c r="A188" s="70"/>
      <c r="B188" s="71" t="s">
        <v>23</v>
      </c>
      <c r="C188" s="72" t="s">
        <v>19</v>
      </c>
      <c r="D188" s="73">
        <v>2.2949999999999998E-2</v>
      </c>
      <c r="E188" s="73"/>
      <c r="F188" s="73"/>
      <c r="G188" s="73"/>
      <c r="H188" s="73"/>
      <c r="I188" s="73"/>
      <c r="J188" s="73"/>
      <c r="K188" s="74"/>
      <c r="L188" s="75" t="s">
        <v>302</v>
      </c>
    </row>
    <row r="189" spans="1:12" x14ac:dyDescent="0.25">
      <c r="A189" s="72">
        <v>36</v>
      </c>
      <c r="B189" s="71" t="s">
        <v>87</v>
      </c>
      <c r="C189" s="72" t="s">
        <v>28</v>
      </c>
      <c r="D189" s="73">
        <v>1</v>
      </c>
      <c r="E189" s="73"/>
      <c r="F189" s="73"/>
      <c r="G189" s="73"/>
      <c r="H189" s="73"/>
      <c r="I189" s="73"/>
      <c r="J189" s="73"/>
      <c r="K189" s="74"/>
      <c r="L189" s="75"/>
    </row>
    <row r="190" spans="1:12" x14ac:dyDescent="0.25">
      <c r="A190" s="72"/>
      <c r="B190" s="71" t="s">
        <v>14</v>
      </c>
      <c r="C190" s="72" t="s">
        <v>15</v>
      </c>
      <c r="D190" s="73">
        <v>1.54</v>
      </c>
      <c r="E190" s="73"/>
      <c r="F190" s="73"/>
      <c r="G190" s="73"/>
      <c r="H190" s="73"/>
      <c r="I190" s="73"/>
      <c r="J190" s="73"/>
      <c r="K190" s="74"/>
      <c r="L190" s="75" t="s">
        <v>304</v>
      </c>
    </row>
    <row r="191" spans="1:12" x14ac:dyDescent="0.25">
      <c r="A191" s="72"/>
      <c r="B191" s="71" t="s">
        <v>27</v>
      </c>
      <c r="C191" s="72" t="s">
        <v>19</v>
      </c>
      <c r="D191" s="73">
        <v>0.09</v>
      </c>
      <c r="E191" s="73"/>
      <c r="F191" s="73"/>
      <c r="G191" s="73"/>
      <c r="H191" s="73"/>
      <c r="I191" s="73"/>
      <c r="J191" s="73"/>
      <c r="K191" s="74"/>
      <c r="L191" s="75" t="s">
        <v>304</v>
      </c>
    </row>
    <row r="192" spans="1:12" x14ac:dyDescent="0.25">
      <c r="A192" s="72"/>
      <c r="B192" s="72" t="s">
        <v>21</v>
      </c>
      <c r="C192" s="72"/>
      <c r="D192" s="73"/>
      <c r="E192" s="73"/>
      <c r="F192" s="73"/>
      <c r="G192" s="73"/>
      <c r="H192" s="73"/>
      <c r="I192" s="73"/>
      <c r="J192" s="73"/>
      <c r="K192" s="74"/>
      <c r="L192" s="75"/>
    </row>
    <row r="193" spans="1:12" ht="15" x14ac:dyDescent="0.25">
      <c r="A193" s="72"/>
      <c r="B193" s="102" t="s">
        <v>89</v>
      </c>
      <c r="C193" s="72" t="s">
        <v>317</v>
      </c>
      <c r="D193" s="73">
        <v>1.4E-2</v>
      </c>
      <c r="E193" s="73"/>
      <c r="F193" s="73"/>
      <c r="G193" s="73"/>
      <c r="H193" s="73"/>
      <c r="I193" s="73"/>
      <c r="J193" s="73"/>
      <c r="K193" s="74"/>
      <c r="L193" s="75" t="s">
        <v>302</v>
      </c>
    </row>
    <row r="194" spans="1:12" x14ac:dyDescent="0.25">
      <c r="A194" s="72"/>
      <c r="B194" s="102" t="s">
        <v>88</v>
      </c>
      <c r="C194" s="72" t="s">
        <v>28</v>
      </c>
      <c r="D194" s="73">
        <v>1</v>
      </c>
      <c r="E194" s="73"/>
      <c r="F194" s="73"/>
      <c r="G194" s="73"/>
      <c r="H194" s="73"/>
      <c r="I194" s="73"/>
      <c r="J194" s="73"/>
      <c r="K194" s="74"/>
      <c r="L194" s="75" t="s">
        <v>302</v>
      </c>
    </row>
    <row r="195" spans="1:12" x14ac:dyDescent="0.25">
      <c r="A195" s="72"/>
      <c r="B195" s="109" t="s">
        <v>23</v>
      </c>
      <c r="C195" s="110" t="s">
        <v>19</v>
      </c>
      <c r="D195" s="111">
        <v>1</v>
      </c>
      <c r="E195" s="111"/>
      <c r="F195" s="111"/>
      <c r="G195" s="111"/>
      <c r="H195" s="111"/>
      <c r="I195" s="111"/>
      <c r="J195" s="111"/>
      <c r="K195" s="112"/>
      <c r="L195" s="75" t="s">
        <v>302</v>
      </c>
    </row>
    <row r="196" spans="1:12" x14ac:dyDescent="0.25">
      <c r="A196" s="72">
        <v>37</v>
      </c>
      <c r="B196" s="71" t="s">
        <v>296</v>
      </c>
      <c r="C196" s="72" t="s">
        <v>28</v>
      </c>
      <c r="D196" s="73">
        <v>2</v>
      </c>
      <c r="E196" s="73"/>
      <c r="F196" s="73"/>
      <c r="G196" s="73"/>
      <c r="H196" s="73"/>
      <c r="I196" s="73"/>
      <c r="J196" s="73"/>
      <c r="K196" s="74"/>
      <c r="L196" s="75"/>
    </row>
    <row r="197" spans="1:12" x14ac:dyDescent="0.25">
      <c r="A197" s="72"/>
      <c r="B197" s="71" t="s">
        <v>14</v>
      </c>
      <c r="C197" s="72" t="s">
        <v>15</v>
      </c>
      <c r="D197" s="73">
        <v>3.08</v>
      </c>
      <c r="E197" s="73"/>
      <c r="F197" s="73"/>
      <c r="G197" s="73"/>
      <c r="H197" s="73"/>
      <c r="I197" s="73"/>
      <c r="J197" s="73"/>
      <c r="K197" s="74"/>
      <c r="L197" s="75" t="s">
        <v>304</v>
      </c>
    </row>
    <row r="198" spans="1:12" x14ac:dyDescent="0.25">
      <c r="A198" s="72"/>
      <c r="B198" s="71" t="s">
        <v>27</v>
      </c>
      <c r="C198" s="72" t="s">
        <v>19</v>
      </c>
      <c r="D198" s="73">
        <v>0.18</v>
      </c>
      <c r="E198" s="73"/>
      <c r="F198" s="73"/>
      <c r="G198" s="73"/>
      <c r="H198" s="73"/>
      <c r="I198" s="73"/>
      <c r="J198" s="73"/>
      <c r="K198" s="74"/>
      <c r="L198" s="75" t="s">
        <v>304</v>
      </c>
    </row>
    <row r="199" spans="1:12" x14ac:dyDescent="0.25">
      <c r="A199" s="72"/>
      <c r="B199" s="72" t="s">
        <v>21</v>
      </c>
      <c r="C199" s="72"/>
      <c r="D199" s="73"/>
      <c r="E199" s="73"/>
      <c r="F199" s="73"/>
      <c r="G199" s="73"/>
      <c r="H199" s="73"/>
      <c r="I199" s="73"/>
      <c r="J199" s="73"/>
      <c r="K199" s="74"/>
      <c r="L199" s="75"/>
    </row>
    <row r="200" spans="1:12" ht="15" x14ac:dyDescent="0.25">
      <c r="A200" s="72"/>
      <c r="B200" s="102" t="s">
        <v>89</v>
      </c>
      <c r="C200" s="72" t="s">
        <v>317</v>
      </c>
      <c r="D200" s="73">
        <v>2.8000000000000001E-2</v>
      </c>
      <c r="E200" s="73"/>
      <c r="F200" s="73"/>
      <c r="G200" s="73"/>
      <c r="H200" s="73"/>
      <c r="I200" s="73"/>
      <c r="J200" s="73"/>
      <c r="K200" s="74"/>
      <c r="L200" s="75" t="s">
        <v>302</v>
      </c>
    </row>
    <row r="201" spans="1:12" x14ac:dyDescent="0.25">
      <c r="A201" s="72"/>
      <c r="B201" s="102" t="s">
        <v>297</v>
      </c>
      <c r="C201" s="72" t="s">
        <v>28</v>
      </c>
      <c r="D201" s="73">
        <v>2</v>
      </c>
      <c r="E201" s="73"/>
      <c r="F201" s="73"/>
      <c r="G201" s="73"/>
      <c r="H201" s="73"/>
      <c r="I201" s="73"/>
      <c r="J201" s="73"/>
      <c r="K201" s="74"/>
      <c r="L201" s="75" t="s">
        <v>302</v>
      </c>
    </row>
    <row r="202" spans="1:12" x14ac:dyDescent="0.25">
      <c r="A202" s="72"/>
      <c r="B202" s="109" t="s">
        <v>23</v>
      </c>
      <c r="C202" s="110" t="s">
        <v>19</v>
      </c>
      <c r="D202" s="111">
        <v>2</v>
      </c>
      <c r="E202" s="111"/>
      <c r="F202" s="111"/>
      <c r="G202" s="111"/>
      <c r="H202" s="111"/>
      <c r="I202" s="111"/>
      <c r="J202" s="111"/>
      <c r="K202" s="112"/>
      <c r="L202" s="75" t="s">
        <v>302</v>
      </c>
    </row>
    <row r="203" spans="1:12" x14ac:dyDescent="0.25">
      <c r="A203" s="70">
        <v>38</v>
      </c>
      <c r="B203" s="71" t="s">
        <v>75</v>
      </c>
      <c r="C203" s="72" t="s">
        <v>28</v>
      </c>
      <c r="D203" s="73">
        <v>1</v>
      </c>
      <c r="E203" s="73"/>
      <c r="F203" s="73"/>
      <c r="G203" s="73"/>
      <c r="H203" s="73"/>
      <c r="I203" s="73"/>
      <c r="J203" s="73"/>
      <c r="K203" s="74"/>
      <c r="L203" s="75"/>
    </row>
    <row r="204" spans="1:12" x14ac:dyDescent="0.25">
      <c r="A204" s="70"/>
      <c r="B204" s="71" t="s">
        <v>14</v>
      </c>
      <c r="C204" s="72" t="s">
        <v>15</v>
      </c>
      <c r="D204" s="73">
        <v>0.46</v>
      </c>
      <c r="E204" s="73"/>
      <c r="F204" s="73"/>
      <c r="G204" s="73"/>
      <c r="H204" s="73"/>
      <c r="I204" s="73"/>
      <c r="J204" s="73"/>
      <c r="K204" s="74"/>
      <c r="L204" s="75" t="s">
        <v>304</v>
      </c>
    </row>
    <row r="205" spans="1:12" x14ac:dyDescent="0.25">
      <c r="A205" s="70"/>
      <c r="B205" s="71" t="s">
        <v>27</v>
      </c>
      <c r="C205" s="72" t="s">
        <v>19</v>
      </c>
      <c r="D205" s="73">
        <v>0.02</v>
      </c>
      <c r="E205" s="73"/>
      <c r="F205" s="73"/>
      <c r="G205" s="73"/>
      <c r="H205" s="73"/>
      <c r="I205" s="73"/>
      <c r="J205" s="73"/>
      <c r="K205" s="74"/>
      <c r="L205" s="75" t="s">
        <v>304</v>
      </c>
    </row>
    <row r="206" spans="1:12" x14ac:dyDescent="0.25">
      <c r="A206" s="70"/>
      <c r="B206" s="72" t="s">
        <v>21</v>
      </c>
      <c r="C206" s="72"/>
      <c r="D206" s="73"/>
      <c r="E206" s="73"/>
      <c r="F206" s="73"/>
      <c r="G206" s="73"/>
      <c r="H206" s="73"/>
      <c r="I206" s="73"/>
      <c r="J206" s="73"/>
      <c r="K206" s="74"/>
      <c r="L206" s="75"/>
    </row>
    <row r="207" spans="1:12" x14ac:dyDescent="0.25">
      <c r="A207" s="70"/>
      <c r="B207" s="71" t="s">
        <v>74</v>
      </c>
      <c r="C207" s="72" t="s">
        <v>28</v>
      </c>
      <c r="D207" s="73">
        <v>1</v>
      </c>
      <c r="E207" s="73"/>
      <c r="F207" s="73"/>
      <c r="G207" s="73"/>
      <c r="H207" s="73"/>
      <c r="I207" s="73"/>
      <c r="J207" s="73"/>
      <c r="K207" s="74"/>
      <c r="L207" s="75" t="s">
        <v>302</v>
      </c>
    </row>
    <row r="208" spans="1:12" x14ac:dyDescent="0.25">
      <c r="A208" s="72"/>
      <c r="B208" s="109" t="s">
        <v>23</v>
      </c>
      <c r="C208" s="110" t="s">
        <v>19</v>
      </c>
      <c r="D208" s="111">
        <v>1</v>
      </c>
      <c r="E208" s="111"/>
      <c r="F208" s="111"/>
      <c r="G208" s="111"/>
      <c r="H208" s="111"/>
      <c r="I208" s="111"/>
      <c r="J208" s="111"/>
      <c r="K208" s="112"/>
      <c r="L208" s="75" t="s">
        <v>302</v>
      </c>
    </row>
    <row r="209" spans="1:12" x14ac:dyDescent="0.25">
      <c r="A209" s="70">
        <v>39</v>
      </c>
      <c r="B209" s="71" t="s">
        <v>76</v>
      </c>
      <c r="C209" s="72" t="s">
        <v>24</v>
      </c>
      <c r="D209" s="73">
        <v>10</v>
      </c>
      <c r="E209" s="73"/>
      <c r="F209" s="73"/>
      <c r="G209" s="73"/>
      <c r="H209" s="73"/>
      <c r="I209" s="73"/>
      <c r="J209" s="73"/>
      <c r="K209" s="74"/>
      <c r="L209" s="75"/>
    </row>
    <row r="210" spans="1:12" x14ac:dyDescent="0.25">
      <c r="A210" s="70"/>
      <c r="B210" s="71" t="s">
        <v>14</v>
      </c>
      <c r="C210" s="72" t="s">
        <v>15</v>
      </c>
      <c r="D210" s="73">
        <v>6.09</v>
      </c>
      <c r="E210" s="73"/>
      <c r="F210" s="73"/>
      <c r="G210" s="73"/>
      <c r="H210" s="73"/>
      <c r="I210" s="73"/>
      <c r="J210" s="73"/>
      <c r="K210" s="74"/>
      <c r="L210" s="75" t="s">
        <v>304</v>
      </c>
    </row>
    <row r="211" spans="1:12" x14ac:dyDescent="0.25">
      <c r="A211" s="70"/>
      <c r="B211" s="71" t="s">
        <v>27</v>
      </c>
      <c r="C211" s="72" t="s">
        <v>19</v>
      </c>
      <c r="D211" s="73">
        <v>2.0999999999999998E-2</v>
      </c>
      <c r="E211" s="73"/>
      <c r="F211" s="73"/>
      <c r="G211" s="73"/>
      <c r="H211" s="73"/>
      <c r="I211" s="73"/>
      <c r="J211" s="73"/>
      <c r="K211" s="74"/>
      <c r="L211" s="75" t="s">
        <v>304</v>
      </c>
    </row>
    <row r="212" spans="1:12" x14ac:dyDescent="0.25">
      <c r="A212" s="70"/>
      <c r="B212" s="72" t="s">
        <v>21</v>
      </c>
      <c r="C212" s="72"/>
      <c r="D212" s="73"/>
      <c r="E212" s="73"/>
      <c r="F212" s="73"/>
      <c r="G212" s="73"/>
      <c r="H212" s="73"/>
      <c r="I212" s="73"/>
      <c r="J212" s="73"/>
      <c r="K212" s="74"/>
      <c r="L212" s="75"/>
    </row>
    <row r="213" spans="1:12" x14ac:dyDescent="0.25">
      <c r="A213" s="70"/>
      <c r="B213" s="71" t="s">
        <v>77</v>
      </c>
      <c r="C213" s="72" t="s">
        <v>24</v>
      </c>
      <c r="D213" s="73">
        <v>10</v>
      </c>
      <c r="E213" s="73"/>
      <c r="F213" s="73"/>
      <c r="G213" s="73"/>
      <c r="H213" s="73"/>
      <c r="I213" s="73"/>
      <c r="J213" s="73"/>
      <c r="K213" s="74"/>
      <c r="L213" s="75" t="s">
        <v>303</v>
      </c>
    </row>
    <row r="214" spans="1:12" x14ac:dyDescent="0.25">
      <c r="A214" s="70"/>
      <c r="B214" s="71" t="s">
        <v>23</v>
      </c>
      <c r="C214" s="72" t="s">
        <v>19</v>
      </c>
      <c r="D214" s="73">
        <v>1.53</v>
      </c>
      <c r="E214" s="73"/>
      <c r="F214" s="73"/>
      <c r="G214" s="73"/>
      <c r="H214" s="73"/>
      <c r="I214" s="73"/>
      <c r="J214" s="73"/>
      <c r="K214" s="74"/>
      <c r="L214" s="75" t="s">
        <v>302</v>
      </c>
    </row>
    <row r="215" spans="1:12" s="105" customFormat="1" x14ac:dyDescent="0.25">
      <c r="A215" s="103">
        <v>40</v>
      </c>
      <c r="B215" s="101" t="s">
        <v>149</v>
      </c>
      <c r="C215" s="104" t="s">
        <v>28</v>
      </c>
      <c r="D215" s="87">
        <v>21</v>
      </c>
      <c r="E215" s="87"/>
      <c r="F215" s="87"/>
      <c r="G215" s="87"/>
      <c r="H215" s="87"/>
      <c r="I215" s="87"/>
      <c r="J215" s="87"/>
      <c r="K215" s="88"/>
      <c r="L215" s="75"/>
    </row>
    <row r="216" spans="1:12" s="105" customFormat="1" x14ac:dyDescent="0.25">
      <c r="A216" s="103"/>
      <c r="B216" s="101" t="s">
        <v>14</v>
      </c>
      <c r="C216" s="104" t="s">
        <v>15</v>
      </c>
      <c r="D216" s="87">
        <v>8.1690000000000005</v>
      </c>
      <c r="E216" s="87"/>
      <c r="F216" s="87"/>
      <c r="G216" s="87"/>
      <c r="H216" s="87"/>
      <c r="I216" s="87"/>
      <c r="J216" s="87"/>
      <c r="K216" s="88"/>
      <c r="L216" s="75" t="s">
        <v>304</v>
      </c>
    </row>
    <row r="217" spans="1:12" s="105" customFormat="1" x14ac:dyDescent="0.25">
      <c r="A217" s="103"/>
      <c r="B217" s="107" t="s">
        <v>18</v>
      </c>
      <c r="C217" s="108" t="s">
        <v>19</v>
      </c>
      <c r="D217" s="87">
        <v>3.1709999999999998</v>
      </c>
      <c r="E217" s="87"/>
      <c r="F217" s="87"/>
      <c r="G217" s="87"/>
      <c r="H217" s="87"/>
      <c r="I217" s="87"/>
      <c r="J217" s="87"/>
      <c r="K217" s="88"/>
      <c r="L217" s="75" t="s">
        <v>304</v>
      </c>
    </row>
    <row r="218" spans="1:12" s="105" customFormat="1" x14ac:dyDescent="0.25">
      <c r="A218" s="103"/>
      <c r="B218" s="104" t="s">
        <v>21</v>
      </c>
      <c r="C218" s="104"/>
      <c r="D218" s="87"/>
      <c r="E218" s="87"/>
      <c r="F218" s="87"/>
      <c r="G218" s="87"/>
      <c r="H218" s="87"/>
      <c r="I218" s="87"/>
      <c r="J218" s="87"/>
      <c r="K218" s="88"/>
      <c r="L218" s="75"/>
    </row>
    <row r="219" spans="1:12" s="105" customFormat="1" x14ac:dyDescent="0.25">
      <c r="A219" s="103"/>
      <c r="B219" s="106" t="s">
        <v>150</v>
      </c>
      <c r="C219" s="104" t="s">
        <v>28</v>
      </c>
      <c r="D219" s="87">
        <v>21</v>
      </c>
      <c r="E219" s="87"/>
      <c r="F219" s="87"/>
      <c r="G219" s="87"/>
      <c r="H219" s="87"/>
      <c r="I219" s="87"/>
      <c r="J219" s="87"/>
      <c r="K219" s="88"/>
      <c r="L219" s="75" t="s">
        <v>303</v>
      </c>
    </row>
    <row r="220" spans="1:12" s="105" customFormat="1" x14ac:dyDescent="0.25">
      <c r="A220" s="103"/>
      <c r="B220" s="101" t="s">
        <v>23</v>
      </c>
      <c r="C220" s="104" t="s">
        <v>19</v>
      </c>
      <c r="D220" s="87">
        <v>0.504</v>
      </c>
      <c r="E220" s="87"/>
      <c r="F220" s="87"/>
      <c r="G220" s="87"/>
      <c r="H220" s="87"/>
      <c r="I220" s="87"/>
      <c r="J220" s="87"/>
      <c r="K220" s="88"/>
      <c r="L220" s="75" t="s">
        <v>302</v>
      </c>
    </row>
    <row r="221" spans="1:12" s="105" customFormat="1" x14ac:dyDescent="0.25">
      <c r="A221" s="103">
        <v>41</v>
      </c>
      <c r="B221" s="101" t="s">
        <v>151</v>
      </c>
      <c r="C221" s="104" t="s">
        <v>28</v>
      </c>
      <c r="D221" s="87">
        <v>2</v>
      </c>
      <c r="E221" s="87"/>
      <c r="F221" s="87"/>
      <c r="G221" s="87"/>
      <c r="H221" s="87"/>
      <c r="I221" s="87"/>
      <c r="J221" s="87"/>
      <c r="K221" s="88"/>
      <c r="L221" s="75"/>
    </row>
    <row r="222" spans="1:12" s="105" customFormat="1" x14ac:dyDescent="0.25">
      <c r="A222" s="103"/>
      <c r="B222" s="101" t="s">
        <v>14</v>
      </c>
      <c r="C222" s="104" t="s">
        <v>15</v>
      </c>
      <c r="D222" s="87">
        <v>0.77800000000000002</v>
      </c>
      <c r="E222" s="87"/>
      <c r="F222" s="87"/>
      <c r="G222" s="87"/>
      <c r="H222" s="87"/>
      <c r="I222" s="87"/>
      <c r="J222" s="87"/>
      <c r="K222" s="88"/>
      <c r="L222" s="75" t="s">
        <v>304</v>
      </c>
    </row>
    <row r="223" spans="1:12" s="105" customFormat="1" x14ac:dyDescent="0.25">
      <c r="A223" s="103"/>
      <c r="B223" s="107" t="s">
        <v>18</v>
      </c>
      <c r="C223" s="108" t="s">
        <v>19</v>
      </c>
      <c r="D223" s="87">
        <v>0.30199999999999999</v>
      </c>
      <c r="E223" s="87"/>
      <c r="F223" s="87"/>
      <c r="G223" s="87"/>
      <c r="H223" s="87"/>
      <c r="I223" s="87"/>
      <c r="J223" s="87"/>
      <c r="K223" s="88"/>
      <c r="L223" s="75" t="s">
        <v>304</v>
      </c>
    </row>
    <row r="224" spans="1:12" s="105" customFormat="1" x14ac:dyDescent="0.25">
      <c r="A224" s="103"/>
      <c r="B224" s="104" t="s">
        <v>21</v>
      </c>
      <c r="C224" s="104"/>
      <c r="D224" s="87"/>
      <c r="E224" s="87"/>
      <c r="F224" s="87"/>
      <c r="G224" s="87"/>
      <c r="H224" s="87"/>
      <c r="I224" s="87"/>
      <c r="J224" s="87"/>
      <c r="K224" s="88"/>
      <c r="L224" s="75"/>
    </row>
    <row r="225" spans="1:12" s="105" customFormat="1" x14ac:dyDescent="0.25">
      <c r="A225" s="103"/>
      <c r="B225" s="106" t="s">
        <v>152</v>
      </c>
      <c r="C225" s="104" t="s">
        <v>28</v>
      </c>
      <c r="D225" s="87">
        <v>2</v>
      </c>
      <c r="E225" s="87"/>
      <c r="F225" s="87"/>
      <c r="G225" s="87"/>
      <c r="H225" s="87"/>
      <c r="I225" s="87"/>
      <c r="J225" s="87"/>
      <c r="K225" s="88"/>
      <c r="L225" s="75" t="s">
        <v>303</v>
      </c>
    </row>
    <row r="226" spans="1:12" s="105" customFormat="1" x14ac:dyDescent="0.25">
      <c r="A226" s="103"/>
      <c r="B226" s="101" t="s">
        <v>23</v>
      </c>
      <c r="C226" s="104" t="s">
        <v>19</v>
      </c>
      <c r="D226" s="87">
        <v>4.8000000000000001E-2</v>
      </c>
      <c r="E226" s="87"/>
      <c r="F226" s="87"/>
      <c r="G226" s="87"/>
      <c r="H226" s="87"/>
      <c r="I226" s="87"/>
      <c r="J226" s="87"/>
      <c r="K226" s="88"/>
      <c r="L226" s="75" t="s">
        <v>302</v>
      </c>
    </row>
    <row r="227" spans="1:12" x14ac:dyDescent="0.25">
      <c r="A227" s="72">
        <v>42</v>
      </c>
      <c r="B227" s="71" t="s">
        <v>226</v>
      </c>
      <c r="C227" s="72" t="s">
        <v>17</v>
      </c>
      <c r="D227" s="73">
        <v>0.72450000000000003</v>
      </c>
      <c r="E227" s="73"/>
      <c r="F227" s="73"/>
      <c r="G227" s="73"/>
      <c r="H227" s="73"/>
      <c r="I227" s="73"/>
      <c r="J227" s="73"/>
      <c r="K227" s="74"/>
      <c r="L227" s="75"/>
    </row>
    <row r="228" spans="1:12" x14ac:dyDescent="0.25">
      <c r="A228" s="72"/>
      <c r="B228" s="71" t="s">
        <v>14</v>
      </c>
      <c r="C228" s="72" t="s">
        <v>15</v>
      </c>
      <c r="D228" s="73">
        <v>97.082999999999998</v>
      </c>
      <c r="E228" s="73"/>
      <c r="F228" s="73"/>
      <c r="G228" s="73"/>
      <c r="H228" s="73"/>
      <c r="I228" s="73"/>
      <c r="J228" s="73"/>
      <c r="K228" s="74"/>
      <c r="L228" s="75" t="s">
        <v>304</v>
      </c>
    </row>
    <row r="229" spans="1:12" x14ac:dyDescent="0.25">
      <c r="A229" s="72"/>
      <c r="B229" s="71" t="s">
        <v>27</v>
      </c>
      <c r="C229" s="72" t="s">
        <v>19</v>
      </c>
      <c r="D229" s="73">
        <v>93.46050000000001</v>
      </c>
      <c r="E229" s="73"/>
      <c r="F229" s="73"/>
      <c r="G229" s="73"/>
      <c r="H229" s="73"/>
      <c r="I229" s="73"/>
      <c r="J229" s="73"/>
      <c r="K229" s="74"/>
      <c r="L229" s="75" t="s">
        <v>304</v>
      </c>
    </row>
    <row r="230" spans="1:12" x14ac:dyDescent="0.25">
      <c r="A230" s="72"/>
      <c r="B230" s="72" t="s">
        <v>21</v>
      </c>
      <c r="C230" s="72"/>
      <c r="D230" s="73"/>
      <c r="E230" s="73"/>
      <c r="F230" s="73"/>
      <c r="G230" s="73"/>
      <c r="H230" s="73"/>
      <c r="I230" s="73"/>
      <c r="J230" s="73"/>
      <c r="K230" s="74"/>
      <c r="L230" s="75"/>
    </row>
    <row r="231" spans="1:12" x14ac:dyDescent="0.25">
      <c r="A231" s="72"/>
      <c r="B231" s="102" t="s">
        <v>153</v>
      </c>
      <c r="C231" s="72" t="s">
        <v>28</v>
      </c>
      <c r="D231" s="73">
        <v>7</v>
      </c>
      <c r="E231" s="73"/>
      <c r="F231" s="73"/>
      <c r="G231" s="73"/>
      <c r="H231" s="73"/>
      <c r="I231" s="73"/>
      <c r="J231" s="73"/>
      <c r="K231" s="74"/>
      <c r="L231" s="75" t="s">
        <v>302</v>
      </c>
    </row>
    <row r="232" spans="1:12" x14ac:dyDescent="0.25">
      <c r="A232" s="72"/>
      <c r="B232" s="109" t="s">
        <v>23</v>
      </c>
      <c r="C232" s="110" t="s">
        <v>19</v>
      </c>
      <c r="D232" s="111">
        <v>32.747400000000006</v>
      </c>
      <c r="E232" s="111"/>
      <c r="F232" s="111"/>
      <c r="G232" s="111"/>
      <c r="H232" s="111"/>
      <c r="I232" s="111"/>
      <c r="J232" s="111"/>
      <c r="K232" s="112"/>
      <c r="L232" s="75" t="s">
        <v>302</v>
      </c>
    </row>
    <row r="233" spans="1:12" x14ac:dyDescent="0.25">
      <c r="A233" s="72">
        <v>43</v>
      </c>
      <c r="B233" s="71" t="s">
        <v>82</v>
      </c>
      <c r="C233" s="72" t="s">
        <v>17</v>
      </c>
      <c r="D233" s="73">
        <v>4.5200000000000004E-2</v>
      </c>
      <c r="E233" s="73"/>
      <c r="F233" s="73"/>
      <c r="G233" s="73"/>
      <c r="H233" s="73"/>
      <c r="I233" s="73"/>
      <c r="J233" s="73"/>
      <c r="K233" s="74"/>
      <c r="L233" s="75"/>
    </row>
    <row r="234" spans="1:12" x14ac:dyDescent="0.25">
      <c r="A234" s="72"/>
      <c r="B234" s="71" t="s">
        <v>14</v>
      </c>
      <c r="C234" s="72" t="s">
        <v>15</v>
      </c>
      <c r="D234" s="73">
        <v>13.786000000000001</v>
      </c>
      <c r="E234" s="73"/>
      <c r="F234" s="73"/>
      <c r="G234" s="73"/>
      <c r="H234" s="73"/>
      <c r="I234" s="73"/>
      <c r="J234" s="73"/>
      <c r="K234" s="74"/>
      <c r="L234" s="75" t="s">
        <v>304</v>
      </c>
    </row>
    <row r="235" spans="1:12" x14ac:dyDescent="0.25">
      <c r="A235" s="72"/>
      <c r="B235" s="71" t="s">
        <v>27</v>
      </c>
      <c r="C235" s="72" t="s">
        <v>19</v>
      </c>
      <c r="D235" s="73">
        <v>7.3224000000000009</v>
      </c>
      <c r="E235" s="73"/>
      <c r="F235" s="73"/>
      <c r="G235" s="73"/>
      <c r="H235" s="73"/>
      <c r="I235" s="73"/>
      <c r="J235" s="73"/>
      <c r="K235" s="74"/>
      <c r="L235" s="75" t="s">
        <v>304</v>
      </c>
    </row>
    <row r="236" spans="1:12" x14ac:dyDescent="0.25">
      <c r="A236" s="72"/>
      <c r="B236" s="72" t="s">
        <v>21</v>
      </c>
      <c r="C236" s="72"/>
      <c r="D236" s="73"/>
      <c r="E236" s="73"/>
      <c r="F236" s="73"/>
      <c r="G236" s="73"/>
      <c r="H236" s="73"/>
      <c r="I236" s="73"/>
      <c r="J236" s="73"/>
      <c r="K236" s="74"/>
      <c r="L236" s="75"/>
    </row>
    <row r="237" spans="1:12" x14ac:dyDescent="0.25">
      <c r="A237" s="72"/>
      <c r="B237" s="102" t="s">
        <v>83</v>
      </c>
      <c r="C237" s="72" t="s">
        <v>28</v>
      </c>
      <c r="D237" s="73">
        <v>1</v>
      </c>
      <c r="E237" s="73"/>
      <c r="F237" s="73"/>
      <c r="G237" s="73"/>
      <c r="H237" s="73"/>
      <c r="I237" s="73"/>
      <c r="J237" s="73"/>
      <c r="K237" s="74"/>
      <c r="L237" s="75" t="s">
        <v>302</v>
      </c>
    </row>
    <row r="238" spans="1:12" x14ac:dyDescent="0.25">
      <c r="A238" s="72"/>
      <c r="B238" s="109" t="s">
        <v>23</v>
      </c>
      <c r="C238" s="110" t="s">
        <v>19</v>
      </c>
      <c r="D238" s="111">
        <v>2.2238400000000005</v>
      </c>
      <c r="E238" s="111"/>
      <c r="F238" s="111"/>
      <c r="G238" s="111"/>
      <c r="H238" s="111"/>
      <c r="I238" s="111"/>
      <c r="J238" s="111"/>
      <c r="K238" s="112"/>
      <c r="L238" s="75" t="s">
        <v>302</v>
      </c>
    </row>
    <row r="239" spans="1:12" ht="15" x14ac:dyDescent="0.25">
      <c r="A239" s="72">
        <v>44</v>
      </c>
      <c r="B239" s="71" t="s">
        <v>79</v>
      </c>
      <c r="C239" s="72" t="s">
        <v>319</v>
      </c>
      <c r="D239" s="73">
        <v>0.3</v>
      </c>
      <c r="E239" s="73"/>
      <c r="F239" s="73"/>
      <c r="G239" s="73"/>
      <c r="H239" s="73"/>
      <c r="I239" s="73"/>
      <c r="J239" s="73"/>
      <c r="K239" s="74"/>
      <c r="L239" s="75" t="s">
        <v>302</v>
      </c>
    </row>
    <row r="240" spans="1:12" s="105" customFormat="1" ht="15" x14ac:dyDescent="0.25">
      <c r="A240" s="103">
        <v>45</v>
      </c>
      <c r="B240" s="101" t="s">
        <v>78</v>
      </c>
      <c r="C240" s="104" t="s">
        <v>319</v>
      </c>
      <c r="D240" s="87">
        <v>5</v>
      </c>
      <c r="E240" s="87"/>
      <c r="F240" s="87"/>
      <c r="G240" s="87"/>
      <c r="H240" s="87"/>
      <c r="I240" s="87"/>
      <c r="J240" s="87"/>
      <c r="K240" s="88"/>
      <c r="L240" s="75"/>
    </row>
    <row r="241" spans="1:12" s="105" customFormat="1" x14ac:dyDescent="0.25">
      <c r="A241" s="103"/>
      <c r="B241" s="101" t="s">
        <v>14</v>
      </c>
      <c r="C241" s="104" t="s">
        <v>15</v>
      </c>
      <c r="D241" s="87">
        <v>0.38949999999999996</v>
      </c>
      <c r="E241" s="87"/>
      <c r="F241" s="87"/>
      <c r="G241" s="87"/>
      <c r="H241" s="87"/>
      <c r="I241" s="87"/>
      <c r="J241" s="87"/>
      <c r="K241" s="88"/>
      <c r="L241" s="75" t="s">
        <v>304</v>
      </c>
    </row>
    <row r="242" spans="1:12" s="105" customFormat="1" x14ac:dyDescent="0.25">
      <c r="A242" s="103"/>
      <c r="B242" s="101" t="s">
        <v>27</v>
      </c>
      <c r="C242" s="104" t="s">
        <v>19</v>
      </c>
      <c r="D242" s="87">
        <v>2.9999999999999996E-3</v>
      </c>
      <c r="E242" s="87"/>
      <c r="F242" s="87"/>
      <c r="G242" s="87"/>
      <c r="H242" s="87"/>
      <c r="I242" s="87"/>
      <c r="J242" s="87"/>
      <c r="K242" s="88"/>
      <c r="L242" s="75" t="s">
        <v>304</v>
      </c>
    </row>
    <row r="243" spans="1:12" s="105" customFormat="1" x14ac:dyDescent="0.25">
      <c r="A243" s="103"/>
      <c r="B243" s="104" t="s">
        <v>21</v>
      </c>
      <c r="C243" s="104"/>
      <c r="D243" s="87"/>
      <c r="E243" s="87"/>
      <c r="F243" s="87"/>
      <c r="G243" s="87"/>
      <c r="H243" s="87"/>
      <c r="I243" s="87"/>
      <c r="J243" s="87"/>
      <c r="K243" s="88"/>
      <c r="L243" s="75"/>
    </row>
    <row r="244" spans="1:12" s="105" customFormat="1" x14ac:dyDescent="0.25">
      <c r="A244" s="103"/>
      <c r="B244" s="101" t="s">
        <v>34</v>
      </c>
      <c r="C244" s="104" t="s">
        <v>30</v>
      </c>
      <c r="D244" s="87">
        <v>2</v>
      </c>
      <c r="E244" s="87"/>
      <c r="F244" s="87"/>
      <c r="G244" s="87"/>
      <c r="H244" s="87"/>
      <c r="I244" s="87"/>
      <c r="J244" s="87"/>
      <c r="K244" s="88"/>
      <c r="L244" s="75" t="s">
        <v>302</v>
      </c>
    </row>
    <row r="245" spans="1:12" x14ac:dyDescent="0.25">
      <c r="A245" s="70">
        <v>46</v>
      </c>
      <c r="B245" s="57" t="s">
        <v>227</v>
      </c>
      <c r="C245" s="72" t="s">
        <v>28</v>
      </c>
      <c r="D245" s="73">
        <v>1</v>
      </c>
      <c r="E245" s="73"/>
      <c r="F245" s="73"/>
      <c r="G245" s="73"/>
      <c r="H245" s="73"/>
      <c r="I245" s="73"/>
      <c r="J245" s="73"/>
      <c r="K245" s="74"/>
      <c r="L245" s="75"/>
    </row>
    <row r="246" spans="1:12" x14ac:dyDescent="0.25">
      <c r="A246" s="70"/>
      <c r="B246" s="71" t="s">
        <v>14</v>
      </c>
      <c r="C246" s="72" t="s">
        <v>15</v>
      </c>
      <c r="D246" s="73">
        <v>57</v>
      </c>
      <c r="E246" s="73"/>
      <c r="F246" s="73"/>
      <c r="G246" s="73"/>
      <c r="H246" s="73"/>
      <c r="I246" s="73"/>
      <c r="J246" s="73"/>
      <c r="K246" s="74"/>
      <c r="L246" s="75" t="s">
        <v>304</v>
      </c>
    </row>
    <row r="247" spans="1:12" x14ac:dyDescent="0.25">
      <c r="A247" s="70"/>
      <c r="B247" s="71" t="s">
        <v>27</v>
      </c>
      <c r="C247" s="72" t="s">
        <v>19</v>
      </c>
      <c r="D247" s="73">
        <v>3.02</v>
      </c>
      <c r="E247" s="73"/>
      <c r="F247" s="73"/>
      <c r="G247" s="73"/>
      <c r="H247" s="73"/>
      <c r="I247" s="111"/>
      <c r="J247" s="73"/>
      <c r="K247" s="74"/>
      <c r="L247" s="75" t="s">
        <v>304</v>
      </c>
    </row>
    <row r="248" spans="1:12" x14ac:dyDescent="0.25">
      <c r="A248" s="70"/>
      <c r="B248" s="71" t="s">
        <v>250</v>
      </c>
      <c r="C248" s="72" t="s">
        <v>28</v>
      </c>
      <c r="D248" s="73">
        <v>1</v>
      </c>
      <c r="E248" s="100"/>
      <c r="F248" s="73"/>
      <c r="G248" s="73"/>
      <c r="H248" s="73"/>
      <c r="I248" s="73"/>
      <c r="J248" s="73"/>
      <c r="K248" s="74"/>
      <c r="L248" s="75" t="s">
        <v>302</v>
      </c>
    </row>
    <row r="249" spans="1:12" x14ac:dyDescent="0.25">
      <c r="A249" s="70"/>
      <c r="B249" s="71" t="s">
        <v>23</v>
      </c>
      <c r="C249" s="72" t="s">
        <v>19</v>
      </c>
      <c r="D249" s="73">
        <v>2.3199999999999998</v>
      </c>
      <c r="E249" s="73"/>
      <c r="F249" s="73"/>
      <c r="G249" s="73"/>
      <c r="H249" s="73"/>
      <c r="I249" s="111"/>
      <c r="J249" s="73"/>
      <c r="K249" s="74"/>
      <c r="L249" s="75" t="s">
        <v>302</v>
      </c>
    </row>
    <row r="250" spans="1:12" ht="15" x14ac:dyDescent="0.25">
      <c r="A250" s="70">
        <v>47</v>
      </c>
      <c r="B250" s="71" t="s">
        <v>32</v>
      </c>
      <c r="C250" s="72" t="s">
        <v>319</v>
      </c>
      <c r="D250" s="73">
        <v>17.3</v>
      </c>
      <c r="E250" s="73"/>
      <c r="F250" s="73"/>
      <c r="G250" s="73"/>
      <c r="H250" s="73"/>
      <c r="I250" s="73"/>
      <c r="J250" s="73"/>
      <c r="K250" s="74"/>
      <c r="L250" s="75"/>
    </row>
    <row r="251" spans="1:12" x14ac:dyDescent="0.25">
      <c r="A251" s="70"/>
      <c r="B251" s="71" t="s">
        <v>14</v>
      </c>
      <c r="C251" s="72" t="s">
        <v>15</v>
      </c>
      <c r="D251" s="73">
        <v>5.8128000000000002</v>
      </c>
      <c r="E251" s="73"/>
      <c r="F251" s="73"/>
      <c r="G251" s="73"/>
      <c r="H251" s="73"/>
      <c r="I251" s="73"/>
      <c r="J251" s="73"/>
      <c r="K251" s="74"/>
      <c r="L251" s="75" t="s">
        <v>304</v>
      </c>
    </row>
    <row r="252" spans="1:12" x14ac:dyDescent="0.25">
      <c r="A252" s="70"/>
      <c r="B252" s="71" t="s">
        <v>27</v>
      </c>
      <c r="C252" s="72" t="s">
        <v>19</v>
      </c>
      <c r="D252" s="73">
        <v>0.25950000000000001</v>
      </c>
      <c r="E252" s="73"/>
      <c r="F252" s="73"/>
      <c r="G252" s="73"/>
      <c r="H252" s="73"/>
      <c r="I252" s="73"/>
      <c r="J252" s="73"/>
      <c r="K252" s="74"/>
      <c r="L252" s="75" t="s">
        <v>304</v>
      </c>
    </row>
    <row r="253" spans="1:12" x14ac:dyDescent="0.25">
      <c r="A253" s="70"/>
      <c r="B253" s="72" t="s">
        <v>21</v>
      </c>
      <c r="C253" s="72"/>
      <c r="D253" s="73"/>
      <c r="E253" s="73"/>
      <c r="F253" s="73"/>
      <c r="G253" s="73"/>
      <c r="H253" s="73"/>
      <c r="I253" s="73"/>
      <c r="J253" s="73"/>
      <c r="K253" s="74"/>
      <c r="L253" s="75"/>
    </row>
    <row r="254" spans="1:12" x14ac:dyDescent="0.25">
      <c r="A254" s="70"/>
      <c r="B254" s="71" t="s">
        <v>33</v>
      </c>
      <c r="C254" s="72" t="s">
        <v>17</v>
      </c>
      <c r="D254" s="73">
        <v>4.1520000000000001E-2</v>
      </c>
      <c r="E254" s="73"/>
      <c r="F254" s="73"/>
      <c r="G254" s="73"/>
      <c r="H254" s="73"/>
      <c r="I254" s="73"/>
      <c r="J254" s="73"/>
      <c r="K254" s="74"/>
      <c r="L254" s="75" t="s">
        <v>302</v>
      </c>
    </row>
    <row r="255" spans="1:12" x14ac:dyDescent="0.25">
      <c r="A255" s="70"/>
      <c r="B255" s="71" t="s">
        <v>23</v>
      </c>
      <c r="C255" s="72" t="s">
        <v>19</v>
      </c>
      <c r="D255" s="73">
        <v>0.39443999999999996</v>
      </c>
      <c r="E255" s="73"/>
      <c r="F255" s="73"/>
      <c r="G255" s="73"/>
      <c r="H255" s="73"/>
      <c r="I255" s="73"/>
      <c r="J255" s="73"/>
      <c r="K255" s="74"/>
      <c r="L255" s="75" t="s">
        <v>302</v>
      </c>
    </row>
    <row r="256" spans="1:12" x14ac:dyDescent="0.25">
      <c r="A256" s="70">
        <v>48</v>
      </c>
      <c r="B256" s="71" t="s">
        <v>228</v>
      </c>
      <c r="C256" s="72" t="s">
        <v>26</v>
      </c>
      <c r="D256" s="73">
        <v>1</v>
      </c>
      <c r="E256" s="73"/>
      <c r="F256" s="73"/>
      <c r="G256" s="73"/>
      <c r="H256" s="73"/>
      <c r="I256" s="73"/>
      <c r="J256" s="73"/>
      <c r="K256" s="74"/>
      <c r="L256" s="75"/>
    </row>
    <row r="257" spans="1:12" x14ac:dyDescent="0.25">
      <c r="A257" s="70"/>
      <c r="B257" s="71" t="s">
        <v>14</v>
      </c>
      <c r="C257" s="72" t="s">
        <v>15</v>
      </c>
      <c r="D257" s="73">
        <v>4.8499999999999996</v>
      </c>
      <c r="E257" s="73"/>
      <c r="F257" s="73"/>
      <c r="G257" s="73"/>
      <c r="H257" s="73"/>
      <c r="I257" s="73"/>
      <c r="J257" s="73"/>
      <c r="K257" s="74"/>
      <c r="L257" s="75" t="s">
        <v>304</v>
      </c>
    </row>
    <row r="258" spans="1:12" x14ac:dyDescent="0.25">
      <c r="A258" s="70"/>
      <c r="B258" s="76" t="s">
        <v>27</v>
      </c>
      <c r="C258" s="77" t="s">
        <v>19</v>
      </c>
      <c r="D258" s="73">
        <v>1.77</v>
      </c>
      <c r="E258" s="73"/>
      <c r="F258" s="73"/>
      <c r="G258" s="73"/>
      <c r="H258" s="73"/>
      <c r="I258" s="73"/>
      <c r="J258" s="73"/>
      <c r="K258" s="74"/>
      <c r="L258" s="75" t="s">
        <v>304</v>
      </c>
    </row>
    <row r="259" spans="1:12" x14ac:dyDescent="0.25">
      <c r="A259" s="70"/>
      <c r="B259" s="72" t="s">
        <v>21</v>
      </c>
      <c r="C259" s="72"/>
      <c r="D259" s="73"/>
      <c r="E259" s="73"/>
      <c r="F259" s="73"/>
      <c r="G259" s="73"/>
      <c r="H259" s="73"/>
      <c r="I259" s="73"/>
      <c r="J259" s="73"/>
      <c r="K259" s="74"/>
      <c r="L259" s="75"/>
    </row>
    <row r="260" spans="1:12" x14ac:dyDescent="0.25">
      <c r="A260" s="70"/>
      <c r="B260" s="71" t="s">
        <v>214</v>
      </c>
      <c r="C260" s="72" t="s">
        <v>24</v>
      </c>
      <c r="D260" s="73">
        <v>0.4</v>
      </c>
      <c r="E260" s="73"/>
      <c r="F260" s="73"/>
      <c r="G260" s="73"/>
      <c r="H260" s="73"/>
      <c r="I260" s="73"/>
      <c r="J260" s="73"/>
      <c r="K260" s="74"/>
      <c r="L260" s="75" t="s">
        <v>303</v>
      </c>
    </row>
    <row r="261" spans="1:12" x14ac:dyDescent="0.25">
      <c r="A261" s="70"/>
      <c r="B261" s="71" t="s">
        <v>23</v>
      </c>
      <c r="C261" s="72" t="s">
        <v>19</v>
      </c>
      <c r="D261" s="73">
        <v>1.75</v>
      </c>
      <c r="E261" s="73"/>
      <c r="F261" s="73"/>
      <c r="G261" s="73"/>
      <c r="H261" s="73"/>
      <c r="I261" s="73"/>
      <c r="J261" s="73"/>
      <c r="K261" s="74"/>
      <c r="L261" s="75" t="s">
        <v>302</v>
      </c>
    </row>
    <row r="262" spans="1:12" s="113" customFormat="1" x14ac:dyDescent="0.2">
      <c r="A262" s="70">
        <v>49</v>
      </c>
      <c r="B262" s="71" t="s">
        <v>229</v>
      </c>
      <c r="C262" s="72" t="s">
        <v>230</v>
      </c>
      <c r="D262" s="73">
        <v>0.57599999999999996</v>
      </c>
      <c r="E262" s="73"/>
      <c r="F262" s="73"/>
      <c r="G262" s="73"/>
      <c r="H262" s="73"/>
      <c r="I262" s="73"/>
      <c r="J262" s="73"/>
      <c r="K262" s="74"/>
      <c r="L262" s="75"/>
    </row>
    <row r="263" spans="1:12" s="113" customFormat="1" x14ac:dyDescent="0.2">
      <c r="A263" s="70"/>
      <c r="B263" s="71" t="s">
        <v>14</v>
      </c>
      <c r="C263" s="72" t="s">
        <v>15</v>
      </c>
      <c r="D263" s="73">
        <v>13.939200000000001</v>
      </c>
      <c r="E263" s="73"/>
      <c r="F263" s="73"/>
      <c r="G263" s="73"/>
      <c r="H263" s="73"/>
      <c r="I263" s="73"/>
      <c r="J263" s="73"/>
      <c r="K263" s="74"/>
      <c r="L263" s="75" t="s">
        <v>304</v>
      </c>
    </row>
    <row r="264" spans="1:12" s="113" customFormat="1" x14ac:dyDescent="0.2">
      <c r="A264" s="70"/>
      <c r="B264" s="71" t="s">
        <v>27</v>
      </c>
      <c r="C264" s="72" t="s">
        <v>19</v>
      </c>
      <c r="D264" s="73">
        <v>10.644480000000001</v>
      </c>
      <c r="E264" s="73"/>
      <c r="F264" s="73"/>
      <c r="G264" s="73"/>
      <c r="H264" s="73"/>
      <c r="I264" s="73"/>
      <c r="J264" s="73"/>
      <c r="K264" s="74"/>
      <c r="L264" s="75" t="s">
        <v>304</v>
      </c>
    </row>
    <row r="265" spans="1:12" x14ac:dyDescent="0.25">
      <c r="A265" s="70">
        <v>50</v>
      </c>
      <c r="B265" s="71" t="s">
        <v>295</v>
      </c>
      <c r="C265" s="72" t="s">
        <v>49</v>
      </c>
      <c r="D265" s="73">
        <v>102</v>
      </c>
      <c r="E265" s="73"/>
      <c r="F265" s="73"/>
      <c r="G265" s="73"/>
      <c r="H265" s="73"/>
      <c r="I265" s="73"/>
      <c r="J265" s="73"/>
      <c r="K265" s="74"/>
      <c r="L265" s="75"/>
    </row>
    <row r="266" spans="1:12" x14ac:dyDescent="0.25">
      <c r="A266" s="70"/>
      <c r="B266" s="71" t="s">
        <v>14</v>
      </c>
      <c r="C266" s="72" t="s">
        <v>15</v>
      </c>
      <c r="D266" s="73">
        <v>3.3660000000000001</v>
      </c>
      <c r="E266" s="73"/>
      <c r="F266" s="73"/>
      <c r="G266" s="73"/>
      <c r="H266" s="73"/>
      <c r="I266" s="73"/>
      <c r="J266" s="73"/>
      <c r="K266" s="74"/>
      <c r="L266" s="75" t="s">
        <v>304</v>
      </c>
    </row>
    <row r="267" spans="1:12" x14ac:dyDescent="0.25">
      <c r="A267" s="70"/>
      <c r="B267" s="71" t="s">
        <v>289</v>
      </c>
      <c r="C267" s="72" t="s">
        <v>16</v>
      </c>
      <c r="D267" s="73">
        <v>4.2839999999999996E-2</v>
      </c>
      <c r="E267" s="73"/>
      <c r="F267" s="73"/>
      <c r="G267" s="73"/>
      <c r="H267" s="73"/>
      <c r="I267" s="73"/>
      <c r="J267" s="73"/>
      <c r="K267" s="74"/>
      <c r="L267" s="75" t="s">
        <v>304</v>
      </c>
    </row>
    <row r="268" spans="1:12" x14ac:dyDescent="0.25">
      <c r="A268" s="70"/>
      <c r="B268" s="71" t="s">
        <v>290</v>
      </c>
      <c r="C268" s="72" t="s">
        <v>16</v>
      </c>
      <c r="D268" s="73">
        <v>0.26316000000000001</v>
      </c>
      <c r="E268" s="73"/>
      <c r="F268" s="73"/>
      <c r="G268" s="73"/>
      <c r="H268" s="73"/>
      <c r="I268" s="73"/>
      <c r="J268" s="73"/>
      <c r="K268" s="74"/>
      <c r="L268" s="75" t="s">
        <v>304</v>
      </c>
    </row>
    <row r="269" spans="1:12" x14ac:dyDescent="0.25">
      <c r="A269" s="70"/>
      <c r="B269" s="71" t="s">
        <v>291</v>
      </c>
      <c r="C269" s="72" t="s">
        <v>16</v>
      </c>
      <c r="D269" s="73">
        <v>1.1424000000000001</v>
      </c>
      <c r="E269" s="73"/>
      <c r="F269" s="73"/>
      <c r="G269" s="73"/>
      <c r="H269" s="73"/>
      <c r="I269" s="73"/>
      <c r="J269" s="73"/>
      <c r="K269" s="74"/>
      <c r="L269" s="75" t="s">
        <v>304</v>
      </c>
    </row>
    <row r="270" spans="1:12" x14ac:dyDescent="0.25">
      <c r="A270" s="70"/>
      <c r="B270" s="71" t="s">
        <v>292</v>
      </c>
      <c r="C270" s="72" t="s">
        <v>16</v>
      </c>
      <c r="D270" s="73">
        <v>2.5295999999999998</v>
      </c>
      <c r="E270" s="73"/>
      <c r="F270" s="73"/>
      <c r="G270" s="73"/>
      <c r="H270" s="73"/>
      <c r="I270" s="73"/>
      <c r="J270" s="73"/>
      <c r="K270" s="74"/>
      <c r="L270" s="75" t="s">
        <v>304</v>
      </c>
    </row>
    <row r="271" spans="1:12" x14ac:dyDescent="0.25">
      <c r="A271" s="70"/>
      <c r="B271" s="71" t="s">
        <v>293</v>
      </c>
      <c r="C271" s="72" t="s">
        <v>16</v>
      </c>
      <c r="D271" s="73">
        <v>0.42227999999999993</v>
      </c>
      <c r="E271" s="73"/>
      <c r="F271" s="73"/>
      <c r="G271" s="73"/>
      <c r="H271" s="73"/>
      <c r="I271" s="73"/>
      <c r="J271" s="73"/>
      <c r="K271" s="74"/>
      <c r="L271" s="75" t="s">
        <v>304</v>
      </c>
    </row>
    <row r="272" spans="1:12" x14ac:dyDescent="0.25">
      <c r="A272" s="70"/>
      <c r="B272" s="114" t="s">
        <v>21</v>
      </c>
      <c r="C272" s="72"/>
      <c r="D272" s="73"/>
      <c r="E272" s="73"/>
      <c r="F272" s="73"/>
      <c r="G272" s="73"/>
      <c r="H272" s="73"/>
      <c r="I272" s="73"/>
      <c r="J272" s="73"/>
      <c r="K272" s="74"/>
      <c r="L272" s="75"/>
    </row>
    <row r="273" spans="1:245" x14ac:dyDescent="0.25">
      <c r="A273" s="70"/>
      <c r="B273" s="71" t="s">
        <v>294</v>
      </c>
      <c r="C273" s="72" t="s">
        <v>39</v>
      </c>
      <c r="D273" s="73">
        <v>14.381999999999998</v>
      </c>
      <c r="E273" s="73"/>
      <c r="F273" s="73"/>
      <c r="G273" s="73"/>
      <c r="H273" s="73"/>
      <c r="I273" s="73"/>
      <c r="J273" s="73"/>
      <c r="K273" s="74"/>
      <c r="L273" s="75" t="s">
        <v>302</v>
      </c>
    </row>
    <row r="274" spans="1:245" ht="13.5" thickBot="1" x14ac:dyDescent="0.3">
      <c r="A274" s="70"/>
      <c r="B274" s="71" t="s">
        <v>35</v>
      </c>
      <c r="C274" s="72" t="s">
        <v>39</v>
      </c>
      <c r="D274" s="73">
        <v>3.06</v>
      </c>
      <c r="E274" s="73"/>
      <c r="F274" s="73"/>
      <c r="G274" s="73"/>
      <c r="H274" s="73"/>
      <c r="I274" s="73"/>
      <c r="J274" s="73"/>
      <c r="K274" s="74"/>
      <c r="L274" s="75" t="s">
        <v>303</v>
      </c>
    </row>
    <row r="275" spans="1:245" ht="13.5" thickBot="1" x14ac:dyDescent="0.3">
      <c r="A275" s="115"/>
      <c r="B275" s="116" t="s">
        <v>42</v>
      </c>
      <c r="C275" s="117"/>
      <c r="D275" s="118"/>
      <c r="E275" s="118"/>
      <c r="F275" s="118">
        <f>SUM(F10:F274)</f>
        <v>0</v>
      </c>
      <c r="G275" s="118"/>
      <c r="H275" s="118">
        <f>SUM(H10:H274)</f>
        <v>0</v>
      </c>
      <c r="I275" s="118"/>
      <c r="J275" s="118">
        <f>SUM(J10:J274)</f>
        <v>0</v>
      </c>
      <c r="K275" s="119">
        <f>SUM(K10:K274)</f>
        <v>0</v>
      </c>
    </row>
    <row r="276" spans="1:245" x14ac:dyDescent="0.25">
      <c r="A276" s="120"/>
      <c r="B276" s="121" t="s">
        <v>71</v>
      </c>
      <c r="C276" s="122"/>
      <c r="D276" s="123" t="s">
        <v>0</v>
      </c>
      <c r="E276" s="123"/>
      <c r="F276" s="123">
        <f>F275*C276</f>
        <v>0</v>
      </c>
      <c r="G276" s="123"/>
      <c r="H276" s="123"/>
      <c r="I276" s="123"/>
      <c r="J276" s="123"/>
      <c r="K276" s="124">
        <f>F276</f>
        <v>0</v>
      </c>
    </row>
    <row r="277" spans="1:245" x14ac:dyDescent="0.25">
      <c r="A277" s="125"/>
      <c r="B277" s="126" t="s">
        <v>1</v>
      </c>
      <c r="C277" s="127"/>
      <c r="D277" s="128"/>
      <c r="E277" s="128"/>
      <c r="F277" s="128"/>
      <c r="G277" s="128"/>
      <c r="H277" s="128"/>
      <c r="I277" s="128"/>
      <c r="J277" s="128"/>
      <c r="K277" s="129">
        <f>SUM(K275:K276)</f>
        <v>0</v>
      </c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0"/>
      <c r="BU277" s="130"/>
      <c r="BV277" s="130"/>
      <c r="BW277" s="130"/>
      <c r="BX277" s="130"/>
      <c r="BY277" s="130"/>
      <c r="BZ277" s="130"/>
      <c r="CA277" s="130"/>
      <c r="CB277" s="130"/>
      <c r="CC277" s="130"/>
      <c r="CD277" s="130"/>
      <c r="CE277" s="130"/>
      <c r="CF277" s="130"/>
      <c r="CG277" s="130"/>
      <c r="CH277" s="130"/>
      <c r="CI277" s="130"/>
      <c r="CJ277" s="130"/>
      <c r="CK277" s="130"/>
      <c r="CL277" s="130"/>
      <c r="CM277" s="130"/>
      <c r="CN277" s="130"/>
      <c r="CO277" s="130"/>
      <c r="CP277" s="130"/>
      <c r="CQ277" s="130"/>
      <c r="CR277" s="130"/>
      <c r="CS277" s="130"/>
      <c r="CT277" s="130"/>
      <c r="CU277" s="130"/>
      <c r="CV277" s="130"/>
      <c r="CW277" s="130"/>
      <c r="CX277" s="130"/>
      <c r="CY277" s="130"/>
      <c r="CZ277" s="130"/>
      <c r="DA277" s="130"/>
      <c r="DB277" s="130"/>
      <c r="DC277" s="130"/>
      <c r="DD277" s="130"/>
      <c r="DE277" s="130"/>
      <c r="DF277" s="130"/>
      <c r="DG277" s="130"/>
      <c r="DH277" s="130"/>
      <c r="DI277" s="130"/>
      <c r="DJ277" s="130"/>
      <c r="DK277" s="130"/>
      <c r="DL277" s="130"/>
      <c r="DM277" s="130"/>
      <c r="DN277" s="130"/>
      <c r="DO277" s="130"/>
      <c r="DP277" s="130"/>
      <c r="DQ277" s="130"/>
      <c r="DR277" s="130"/>
      <c r="DS277" s="130"/>
      <c r="DT277" s="130"/>
      <c r="DU277" s="130"/>
      <c r="DV277" s="130"/>
      <c r="DW277" s="130"/>
      <c r="DX277" s="130"/>
      <c r="DY277" s="130"/>
      <c r="DZ277" s="130"/>
      <c r="EA277" s="130"/>
      <c r="EB277" s="130"/>
      <c r="EC277" s="130"/>
      <c r="ED277" s="130"/>
      <c r="EE277" s="130"/>
      <c r="EF277" s="130"/>
      <c r="EG277" s="130"/>
      <c r="EH277" s="130"/>
      <c r="EI277" s="130"/>
      <c r="EJ277" s="130"/>
      <c r="EK277" s="130"/>
      <c r="EL277" s="130"/>
      <c r="EM277" s="130"/>
      <c r="EN277" s="130"/>
      <c r="EO277" s="130"/>
      <c r="EP277" s="130"/>
      <c r="EQ277" s="130"/>
      <c r="ER277" s="130"/>
      <c r="ES277" s="130"/>
      <c r="ET277" s="130"/>
      <c r="EU277" s="130"/>
      <c r="EV277" s="130"/>
      <c r="EW277" s="130"/>
      <c r="EX277" s="130"/>
      <c r="EY277" s="130"/>
      <c r="EZ277" s="130"/>
      <c r="FA277" s="130"/>
      <c r="FB277" s="130"/>
      <c r="FC277" s="130"/>
      <c r="FD277" s="130"/>
      <c r="FE277" s="130"/>
      <c r="FF277" s="130"/>
      <c r="FG277" s="130"/>
      <c r="FH277" s="130"/>
      <c r="FI277" s="130"/>
      <c r="FJ277" s="130"/>
      <c r="FK277" s="130"/>
      <c r="FL277" s="130"/>
      <c r="FM277" s="130"/>
      <c r="FN277" s="130"/>
      <c r="FO277" s="130"/>
      <c r="FP277" s="130"/>
      <c r="FQ277" s="130"/>
      <c r="FR277" s="130"/>
      <c r="FS277" s="130"/>
      <c r="FT277" s="130"/>
      <c r="FU277" s="130"/>
      <c r="FV277" s="130"/>
      <c r="FW277" s="130"/>
      <c r="FX277" s="130"/>
      <c r="FY277" s="130"/>
      <c r="FZ277" s="130"/>
      <c r="GA277" s="130"/>
      <c r="GB277" s="130"/>
      <c r="GC277" s="130"/>
      <c r="GD277" s="130"/>
      <c r="GE277" s="130"/>
      <c r="GF277" s="130"/>
      <c r="GG277" s="130"/>
      <c r="GH277" s="130"/>
      <c r="GI277" s="130"/>
      <c r="GJ277" s="130"/>
      <c r="GK277" s="130"/>
      <c r="GL277" s="130"/>
      <c r="GM277" s="130"/>
      <c r="GN277" s="130"/>
      <c r="GO277" s="130"/>
      <c r="GP277" s="130"/>
      <c r="GQ277" s="130"/>
      <c r="GR277" s="130"/>
      <c r="GS277" s="130"/>
      <c r="GT277" s="130"/>
      <c r="GU277" s="130"/>
      <c r="GV277" s="130"/>
      <c r="GW277" s="130"/>
      <c r="GX277" s="130"/>
      <c r="GY277" s="130"/>
      <c r="GZ277" s="130"/>
      <c r="HA277" s="130"/>
      <c r="HB277" s="130"/>
      <c r="HC277" s="130"/>
      <c r="HD277" s="130"/>
      <c r="HE277" s="130"/>
      <c r="HF277" s="130"/>
      <c r="HG277" s="130"/>
      <c r="HH277" s="130"/>
      <c r="HI277" s="130"/>
      <c r="HJ277" s="130"/>
      <c r="HK277" s="130"/>
      <c r="HL277" s="130"/>
      <c r="HM277" s="130"/>
      <c r="HN277" s="130"/>
      <c r="HO277" s="130"/>
      <c r="HP277" s="130"/>
      <c r="HQ277" s="130"/>
      <c r="HR277" s="130"/>
      <c r="HS277" s="130"/>
      <c r="HT277" s="130"/>
      <c r="HU277" s="130"/>
      <c r="HV277" s="130"/>
      <c r="HW277" s="130"/>
      <c r="HX277" s="130"/>
      <c r="HY277" s="130"/>
      <c r="HZ277" s="130"/>
      <c r="IA277" s="130"/>
      <c r="IB277" s="130"/>
      <c r="IC277" s="130"/>
      <c r="ID277" s="130"/>
      <c r="IE277" s="130"/>
      <c r="IF277" s="130"/>
      <c r="IG277" s="130"/>
      <c r="IH277" s="130"/>
      <c r="II277" s="130"/>
      <c r="IJ277" s="130"/>
      <c r="IK277" s="130"/>
    </row>
    <row r="278" spans="1:245" x14ac:dyDescent="0.25">
      <c r="A278" s="131"/>
      <c r="B278" s="55" t="s">
        <v>286</v>
      </c>
      <c r="C278" s="132"/>
      <c r="D278" s="133"/>
      <c r="E278" s="133"/>
      <c r="F278" s="133"/>
      <c r="G278" s="133"/>
      <c r="H278" s="133"/>
      <c r="I278" s="133"/>
      <c r="J278" s="133"/>
      <c r="K278" s="74">
        <f>(K277-K14-K15-K17-K18-K19-K21-K22-K24-K246-K247-K248-K249)*C278</f>
        <v>0</v>
      </c>
    </row>
    <row r="279" spans="1:245" x14ac:dyDescent="0.25">
      <c r="A279" s="131"/>
      <c r="B279" s="55" t="s">
        <v>298</v>
      </c>
      <c r="C279" s="132"/>
      <c r="D279" s="133"/>
      <c r="E279" s="133"/>
      <c r="F279" s="133"/>
      <c r="G279" s="133"/>
      <c r="H279" s="73">
        <f>(H14+H21+H246)*C279</f>
        <v>0</v>
      </c>
      <c r="I279" s="133"/>
      <c r="J279" s="133"/>
      <c r="K279" s="74">
        <f>H279</f>
        <v>0</v>
      </c>
    </row>
    <row r="280" spans="1:245" x14ac:dyDescent="0.25">
      <c r="A280" s="131"/>
      <c r="B280" s="134" t="s">
        <v>1</v>
      </c>
      <c r="C280" s="135"/>
      <c r="D280" s="133"/>
      <c r="E280" s="133"/>
      <c r="F280" s="133"/>
      <c r="G280" s="133"/>
      <c r="H280" s="133"/>
      <c r="I280" s="133"/>
      <c r="J280" s="133"/>
      <c r="K280" s="136">
        <f>SUM(K277:K279)</f>
        <v>0</v>
      </c>
    </row>
    <row r="281" spans="1:245" x14ac:dyDescent="0.25">
      <c r="A281" s="131"/>
      <c r="B281" s="71" t="s">
        <v>70</v>
      </c>
      <c r="C281" s="132"/>
      <c r="D281" s="133"/>
      <c r="E281" s="133"/>
      <c r="F281" s="133"/>
      <c r="G281" s="133"/>
      <c r="H281" s="133"/>
      <c r="I281" s="133"/>
      <c r="J281" s="133"/>
      <c r="K281" s="74">
        <f>(K280-F283)*C281</f>
        <v>0</v>
      </c>
    </row>
    <row r="282" spans="1:245" x14ac:dyDescent="0.25">
      <c r="A282" s="131"/>
      <c r="B282" s="134" t="s">
        <v>1</v>
      </c>
      <c r="C282" s="135"/>
      <c r="D282" s="133"/>
      <c r="E282" s="133"/>
      <c r="F282" s="133"/>
      <c r="G282" s="133"/>
      <c r="H282" s="133"/>
      <c r="I282" s="133"/>
      <c r="J282" s="133"/>
      <c r="K282" s="136">
        <f>SUM(K280:K281)</f>
        <v>0</v>
      </c>
    </row>
    <row r="283" spans="1:245" x14ac:dyDescent="0.25">
      <c r="A283" s="131"/>
      <c r="B283" s="71" t="s">
        <v>43</v>
      </c>
      <c r="C283" s="135"/>
      <c r="D283" s="133"/>
      <c r="E283" s="133"/>
      <c r="F283" s="133">
        <f>(F17+F248)*1.05</f>
        <v>0</v>
      </c>
      <c r="G283" s="133"/>
      <c r="H283" s="133"/>
      <c r="I283" s="133"/>
      <c r="J283" s="133"/>
      <c r="K283" s="136"/>
    </row>
    <row r="284" spans="1:245" x14ac:dyDescent="0.25">
      <c r="A284" s="131"/>
      <c r="B284" s="55" t="s">
        <v>306</v>
      </c>
      <c r="C284" s="132"/>
      <c r="D284" s="133"/>
      <c r="E284" s="133"/>
      <c r="F284" s="133"/>
      <c r="G284" s="133"/>
      <c r="H284" s="133"/>
      <c r="I284" s="133"/>
      <c r="J284" s="133"/>
      <c r="K284" s="74">
        <f>K282*C284</f>
        <v>0</v>
      </c>
    </row>
    <row r="285" spans="1:245" s="137" customFormat="1" x14ac:dyDescent="0.25">
      <c r="A285" s="131"/>
      <c r="B285" s="56" t="s">
        <v>1</v>
      </c>
      <c r="C285" s="135"/>
      <c r="D285" s="133"/>
      <c r="E285" s="133"/>
      <c r="F285" s="133"/>
      <c r="G285" s="133"/>
      <c r="H285" s="133"/>
      <c r="I285" s="133"/>
      <c r="J285" s="133"/>
      <c r="K285" s="136">
        <f>K284+K282</f>
        <v>0</v>
      </c>
    </row>
    <row r="286" spans="1:245" x14ac:dyDescent="0.25">
      <c r="A286" s="131"/>
      <c r="B286" s="57" t="s">
        <v>307</v>
      </c>
      <c r="C286" s="132"/>
      <c r="D286" s="133"/>
      <c r="E286" s="133"/>
      <c r="F286" s="133"/>
      <c r="G286" s="133"/>
      <c r="H286" s="133"/>
      <c r="I286" s="133"/>
      <c r="J286" s="133"/>
      <c r="K286" s="74" t="e">
        <f>#REF!*C286</f>
        <v>#REF!</v>
      </c>
    </row>
    <row r="287" spans="1:245" ht="13.5" thickBot="1" x14ac:dyDescent="0.3">
      <c r="A287" s="138"/>
      <c r="B287" s="139" t="s">
        <v>308</v>
      </c>
      <c r="C287" s="140"/>
      <c r="D287" s="141"/>
      <c r="E287" s="141"/>
      <c r="F287" s="141"/>
      <c r="G287" s="141"/>
      <c r="H287" s="141"/>
      <c r="I287" s="141"/>
      <c r="J287" s="141"/>
      <c r="K287" s="142" t="e">
        <f>K286+#REF!</f>
        <v>#REF!</v>
      </c>
    </row>
  </sheetData>
  <autoFilter ref="A8:L287"/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19" top="0.5" bottom="0.25" header="0.3" footer="0.3"/>
  <pageSetup scale="8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K234"/>
  <sheetViews>
    <sheetView showGridLines="0" zoomScale="80" zoomScaleNormal="80" workbookViewId="0">
      <pane xSplit="2" ySplit="8" topLeftCell="C212" activePane="bottomRight" state="frozen"/>
      <selection activeCell="F227" sqref="F227"/>
      <selection pane="topRight" activeCell="F227" sqref="F227"/>
      <selection pane="bottomLeft" activeCell="F227" sqref="F227"/>
      <selection pane="bottomRight"/>
    </sheetView>
  </sheetViews>
  <sheetFormatPr defaultRowHeight="12.75" x14ac:dyDescent="0.25"/>
  <cols>
    <col min="1" max="1" width="4.7109375" style="3" customWidth="1"/>
    <col min="2" max="2" width="53.42578125" style="3" customWidth="1"/>
    <col min="3" max="3" width="8.5703125" style="3" customWidth="1"/>
    <col min="4" max="4" width="11.140625" style="3" customWidth="1"/>
    <col min="5" max="5" width="10.28515625" style="3" customWidth="1"/>
    <col min="6" max="6" width="12.42578125" style="3" customWidth="1"/>
    <col min="7" max="7" width="9.140625" style="3" customWidth="1"/>
    <col min="8" max="8" width="11.5703125" style="3" customWidth="1"/>
    <col min="9" max="9" width="9.7109375" style="3" customWidth="1"/>
    <col min="10" max="10" width="12.28515625" style="3" customWidth="1"/>
    <col min="11" max="11" width="13.28515625" style="3" customWidth="1"/>
    <col min="12" max="12" width="31.42578125" style="3" bestFit="1" customWidth="1"/>
    <col min="13" max="245" width="9.140625" style="3"/>
    <col min="246" max="246" width="4.7109375" style="3" customWidth="1"/>
    <col min="247" max="247" width="12.140625" style="3" customWidth="1"/>
    <col min="248" max="248" width="37.5703125" style="3" customWidth="1"/>
    <col min="249" max="249" width="8.5703125" style="3" customWidth="1"/>
    <col min="250" max="250" width="9.42578125" style="3" customWidth="1"/>
    <col min="251" max="251" width="12.5703125" style="3" bestFit="1" customWidth="1"/>
    <col min="252" max="252" width="11.28515625" style="3" customWidth="1"/>
    <col min="253" max="253" width="12.140625" style="3" customWidth="1"/>
    <col min="254" max="254" width="10.42578125" style="3" customWidth="1"/>
    <col min="255" max="255" width="11.140625" style="3" customWidth="1"/>
    <col min="256" max="256" width="10.28515625" style="3" customWidth="1"/>
    <col min="257" max="257" width="11" style="3" customWidth="1"/>
    <col min="258" max="258" width="14.85546875" style="3" customWidth="1"/>
    <col min="259" max="259" width="9.140625" style="3"/>
    <col min="260" max="260" width="9.5703125" style="3" bestFit="1" customWidth="1"/>
    <col min="261" max="501" width="9.140625" style="3"/>
    <col min="502" max="502" width="4.7109375" style="3" customWidth="1"/>
    <col min="503" max="503" width="12.140625" style="3" customWidth="1"/>
    <col min="504" max="504" width="37.5703125" style="3" customWidth="1"/>
    <col min="505" max="505" width="8.5703125" style="3" customWidth="1"/>
    <col min="506" max="506" width="9.42578125" style="3" customWidth="1"/>
    <col min="507" max="507" width="12.5703125" style="3" bestFit="1" customWidth="1"/>
    <col min="508" max="508" width="11.28515625" style="3" customWidth="1"/>
    <col min="509" max="509" width="12.140625" style="3" customWidth="1"/>
    <col min="510" max="510" width="10.42578125" style="3" customWidth="1"/>
    <col min="511" max="511" width="11.140625" style="3" customWidth="1"/>
    <col min="512" max="512" width="10.28515625" style="3" customWidth="1"/>
    <col min="513" max="513" width="11" style="3" customWidth="1"/>
    <col min="514" max="514" width="14.85546875" style="3" customWidth="1"/>
    <col min="515" max="515" width="9.140625" style="3"/>
    <col min="516" max="516" width="9.5703125" style="3" bestFit="1" customWidth="1"/>
    <col min="517" max="757" width="9.140625" style="3"/>
    <col min="758" max="758" width="4.7109375" style="3" customWidth="1"/>
    <col min="759" max="759" width="12.140625" style="3" customWidth="1"/>
    <col min="760" max="760" width="37.5703125" style="3" customWidth="1"/>
    <col min="761" max="761" width="8.5703125" style="3" customWidth="1"/>
    <col min="762" max="762" width="9.42578125" style="3" customWidth="1"/>
    <col min="763" max="763" width="12.5703125" style="3" bestFit="1" customWidth="1"/>
    <col min="764" max="764" width="11.28515625" style="3" customWidth="1"/>
    <col min="765" max="765" width="12.140625" style="3" customWidth="1"/>
    <col min="766" max="766" width="10.42578125" style="3" customWidth="1"/>
    <col min="767" max="767" width="11.140625" style="3" customWidth="1"/>
    <col min="768" max="768" width="10.28515625" style="3" customWidth="1"/>
    <col min="769" max="769" width="11" style="3" customWidth="1"/>
    <col min="770" max="770" width="14.85546875" style="3" customWidth="1"/>
    <col min="771" max="771" width="9.140625" style="3"/>
    <col min="772" max="772" width="9.5703125" style="3" bestFit="1" customWidth="1"/>
    <col min="773" max="1013" width="9.140625" style="3"/>
    <col min="1014" max="1014" width="4.7109375" style="3" customWidth="1"/>
    <col min="1015" max="1015" width="12.140625" style="3" customWidth="1"/>
    <col min="1016" max="1016" width="37.5703125" style="3" customWidth="1"/>
    <col min="1017" max="1017" width="8.5703125" style="3" customWidth="1"/>
    <col min="1018" max="1018" width="9.42578125" style="3" customWidth="1"/>
    <col min="1019" max="1019" width="12.5703125" style="3" bestFit="1" customWidth="1"/>
    <col min="1020" max="1020" width="11.28515625" style="3" customWidth="1"/>
    <col min="1021" max="1021" width="12.140625" style="3" customWidth="1"/>
    <col min="1022" max="1022" width="10.42578125" style="3" customWidth="1"/>
    <col min="1023" max="1023" width="11.140625" style="3" customWidth="1"/>
    <col min="1024" max="1024" width="10.28515625" style="3" customWidth="1"/>
    <col min="1025" max="1025" width="11" style="3" customWidth="1"/>
    <col min="1026" max="1026" width="14.85546875" style="3" customWidth="1"/>
    <col min="1027" max="1027" width="9.140625" style="3"/>
    <col min="1028" max="1028" width="9.5703125" style="3" bestFit="1" customWidth="1"/>
    <col min="1029" max="1269" width="9.140625" style="3"/>
    <col min="1270" max="1270" width="4.7109375" style="3" customWidth="1"/>
    <col min="1271" max="1271" width="12.140625" style="3" customWidth="1"/>
    <col min="1272" max="1272" width="37.5703125" style="3" customWidth="1"/>
    <col min="1273" max="1273" width="8.5703125" style="3" customWidth="1"/>
    <col min="1274" max="1274" width="9.42578125" style="3" customWidth="1"/>
    <col min="1275" max="1275" width="12.5703125" style="3" bestFit="1" customWidth="1"/>
    <col min="1276" max="1276" width="11.28515625" style="3" customWidth="1"/>
    <col min="1277" max="1277" width="12.140625" style="3" customWidth="1"/>
    <col min="1278" max="1278" width="10.42578125" style="3" customWidth="1"/>
    <col min="1279" max="1279" width="11.140625" style="3" customWidth="1"/>
    <col min="1280" max="1280" width="10.28515625" style="3" customWidth="1"/>
    <col min="1281" max="1281" width="11" style="3" customWidth="1"/>
    <col min="1282" max="1282" width="14.85546875" style="3" customWidth="1"/>
    <col min="1283" max="1283" width="9.140625" style="3"/>
    <col min="1284" max="1284" width="9.5703125" style="3" bestFit="1" customWidth="1"/>
    <col min="1285" max="1525" width="9.140625" style="3"/>
    <col min="1526" max="1526" width="4.7109375" style="3" customWidth="1"/>
    <col min="1527" max="1527" width="12.140625" style="3" customWidth="1"/>
    <col min="1528" max="1528" width="37.5703125" style="3" customWidth="1"/>
    <col min="1529" max="1529" width="8.5703125" style="3" customWidth="1"/>
    <col min="1530" max="1530" width="9.42578125" style="3" customWidth="1"/>
    <col min="1531" max="1531" width="12.5703125" style="3" bestFit="1" customWidth="1"/>
    <col min="1532" max="1532" width="11.28515625" style="3" customWidth="1"/>
    <col min="1533" max="1533" width="12.140625" style="3" customWidth="1"/>
    <col min="1534" max="1534" width="10.42578125" style="3" customWidth="1"/>
    <col min="1535" max="1535" width="11.140625" style="3" customWidth="1"/>
    <col min="1536" max="1536" width="10.28515625" style="3" customWidth="1"/>
    <col min="1537" max="1537" width="11" style="3" customWidth="1"/>
    <col min="1538" max="1538" width="14.85546875" style="3" customWidth="1"/>
    <col min="1539" max="1539" width="9.140625" style="3"/>
    <col min="1540" max="1540" width="9.5703125" style="3" bestFit="1" customWidth="1"/>
    <col min="1541" max="1781" width="9.140625" style="3"/>
    <col min="1782" max="1782" width="4.7109375" style="3" customWidth="1"/>
    <col min="1783" max="1783" width="12.140625" style="3" customWidth="1"/>
    <col min="1784" max="1784" width="37.5703125" style="3" customWidth="1"/>
    <col min="1785" max="1785" width="8.5703125" style="3" customWidth="1"/>
    <col min="1786" max="1786" width="9.42578125" style="3" customWidth="1"/>
    <col min="1787" max="1787" width="12.5703125" style="3" bestFit="1" customWidth="1"/>
    <col min="1788" max="1788" width="11.28515625" style="3" customWidth="1"/>
    <col min="1789" max="1789" width="12.140625" style="3" customWidth="1"/>
    <col min="1790" max="1790" width="10.42578125" style="3" customWidth="1"/>
    <col min="1791" max="1791" width="11.140625" style="3" customWidth="1"/>
    <col min="1792" max="1792" width="10.28515625" style="3" customWidth="1"/>
    <col min="1793" max="1793" width="11" style="3" customWidth="1"/>
    <col min="1794" max="1794" width="14.85546875" style="3" customWidth="1"/>
    <col min="1795" max="1795" width="9.140625" style="3"/>
    <col min="1796" max="1796" width="9.5703125" style="3" bestFit="1" customWidth="1"/>
    <col min="1797" max="2037" width="9.140625" style="3"/>
    <col min="2038" max="2038" width="4.7109375" style="3" customWidth="1"/>
    <col min="2039" max="2039" width="12.140625" style="3" customWidth="1"/>
    <col min="2040" max="2040" width="37.5703125" style="3" customWidth="1"/>
    <col min="2041" max="2041" width="8.5703125" style="3" customWidth="1"/>
    <col min="2042" max="2042" width="9.42578125" style="3" customWidth="1"/>
    <col min="2043" max="2043" width="12.5703125" style="3" bestFit="1" customWidth="1"/>
    <col min="2044" max="2044" width="11.28515625" style="3" customWidth="1"/>
    <col min="2045" max="2045" width="12.140625" style="3" customWidth="1"/>
    <col min="2046" max="2046" width="10.42578125" style="3" customWidth="1"/>
    <col min="2047" max="2047" width="11.140625" style="3" customWidth="1"/>
    <col min="2048" max="2048" width="10.28515625" style="3" customWidth="1"/>
    <col min="2049" max="2049" width="11" style="3" customWidth="1"/>
    <col min="2050" max="2050" width="14.85546875" style="3" customWidth="1"/>
    <col min="2051" max="2051" width="9.140625" style="3"/>
    <col min="2052" max="2052" width="9.5703125" style="3" bestFit="1" customWidth="1"/>
    <col min="2053" max="2293" width="9.140625" style="3"/>
    <col min="2294" max="2294" width="4.7109375" style="3" customWidth="1"/>
    <col min="2295" max="2295" width="12.140625" style="3" customWidth="1"/>
    <col min="2296" max="2296" width="37.5703125" style="3" customWidth="1"/>
    <col min="2297" max="2297" width="8.5703125" style="3" customWidth="1"/>
    <col min="2298" max="2298" width="9.42578125" style="3" customWidth="1"/>
    <col min="2299" max="2299" width="12.5703125" style="3" bestFit="1" customWidth="1"/>
    <col min="2300" max="2300" width="11.28515625" style="3" customWidth="1"/>
    <col min="2301" max="2301" width="12.140625" style="3" customWidth="1"/>
    <col min="2302" max="2302" width="10.42578125" style="3" customWidth="1"/>
    <col min="2303" max="2303" width="11.140625" style="3" customWidth="1"/>
    <col min="2304" max="2304" width="10.28515625" style="3" customWidth="1"/>
    <col min="2305" max="2305" width="11" style="3" customWidth="1"/>
    <col min="2306" max="2306" width="14.85546875" style="3" customWidth="1"/>
    <col min="2307" max="2307" width="9.140625" style="3"/>
    <col min="2308" max="2308" width="9.5703125" style="3" bestFit="1" customWidth="1"/>
    <col min="2309" max="2549" width="9.140625" style="3"/>
    <col min="2550" max="2550" width="4.7109375" style="3" customWidth="1"/>
    <col min="2551" max="2551" width="12.140625" style="3" customWidth="1"/>
    <col min="2552" max="2552" width="37.5703125" style="3" customWidth="1"/>
    <col min="2553" max="2553" width="8.5703125" style="3" customWidth="1"/>
    <col min="2554" max="2554" width="9.42578125" style="3" customWidth="1"/>
    <col min="2555" max="2555" width="12.5703125" style="3" bestFit="1" customWidth="1"/>
    <col min="2556" max="2556" width="11.28515625" style="3" customWidth="1"/>
    <col min="2557" max="2557" width="12.140625" style="3" customWidth="1"/>
    <col min="2558" max="2558" width="10.42578125" style="3" customWidth="1"/>
    <col min="2559" max="2559" width="11.140625" style="3" customWidth="1"/>
    <col min="2560" max="2560" width="10.28515625" style="3" customWidth="1"/>
    <col min="2561" max="2561" width="11" style="3" customWidth="1"/>
    <col min="2562" max="2562" width="14.85546875" style="3" customWidth="1"/>
    <col min="2563" max="2563" width="9.140625" style="3"/>
    <col min="2564" max="2564" width="9.5703125" style="3" bestFit="1" customWidth="1"/>
    <col min="2565" max="2805" width="9.140625" style="3"/>
    <col min="2806" max="2806" width="4.7109375" style="3" customWidth="1"/>
    <col min="2807" max="2807" width="12.140625" style="3" customWidth="1"/>
    <col min="2808" max="2808" width="37.5703125" style="3" customWidth="1"/>
    <col min="2809" max="2809" width="8.5703125" style="3" customWidth="1"/>
    <col min="2810" max="2810" width="9.42578125" style="3" customWidth="1"/>
    <col min="2811" max="2811" width="12.5703125" style="3" bestFit="1" customWidth="1"/>
    <col min="2812" max="2812" width="11.28515625" style="3" customWidth="1"/>
    <col min="2813" max="2813" width="12.140625" style="3" customWidth="1"/>
    <col min="2814" max="2814" width="10.42578125" style="3" customWidth="1"/>
    <col min="2815" max="2815" width="11.140625" style="3" customWidth="1"/>
    <col min="2816" max="2816" width="10.28515625" style="3" customWidth="1"/>
    <col min="2817" max="2817" width="11" style="3" customWidth="1"/>
    <col min="2818" max="2818" width="14.85546875" style="3" customWidth="1"/>
    <col min="2819" max="2819" width="9.140625" style="3"/>
    <col min="2820" max="2820" width="9.5703125" style="3" bestFit="1" customWidth="1"/>
    <col min="2821" max="3061" width="9.140625" style="3"/>
    <col min="3062" max="3062" width="4.7109375" style="3" customWidth="1"/>
    <col min="3063" max="3063" width="12.140625" style="3" customWidth="1"/>
    <col min="3064" max="3064" width="37.5703125" style="3" customWidth="1"/>
    <col min="3065" max="3065" width="8.5703125" style="3" customWidth="1"/>
    <col min="3066" max="3066" width="9.42578125" style="3" customWidth="1"/>
    <col min="3067" max="3067" width="12.5703125" style="3" bestFit="1" customWidth="1"/>
    <col min="3068" max="3068" width="11.28515625" style="3" customWidth="1"/>
    <col min="3069" max="3069" width="12.140625" style="3" customWidth="1"/>
    <col min="3070" max="3070" width="10.42578125" style="3" customWidth="1"/>
    <col min="3071" max="3071" width="11.140625" style="3" customWidth="1"/>
    <col min="3072" max="3072" width="10.28515625" style="3" customWidth="1"/>
    <col min="3073" max="3073" width="11" style="3" customWidth="1"/>
    <col min="3074" max="3074" width="14.85546875" style="3" customWidth="1"/>
    <col min="3075" max="3075" width="9.140625" style="3"/>
    <col min="3076" max="3076" width="9.5703125" style="3" bestFit="1" customWidth="1"/>
    <col min="3077" max="3317" width="9.140625" style="3"/>
    <col min="3318" max="3318" width="4.7109375" style="3" customWidth="1"/>
    <col min="3319" max="3319" width="12.140625" style="3" customWidth="1"/>
    <col min="3320" max="3320" width="37.5703125" style="3" customWidth="1"/>
    <col min="3321" max="3321" width="8.5703125" style="3" customWidth="1"/>
    <col min="3322" max="3322" width="9.42578125" style="3" customWidth="1"/>
    <col min="3323" max="3323" width="12.5703125" style="3" bestFit="1" customWidth="1"/>
    <col min="3324" max="3324" width="11.28515625" style="3" customWidth="1"/>
    <col min="3325" max="3325" width="12.140625" style="3" customWidth="1"/>
    <col min="3326" max="3326" width="10.42578125" style="3" customWidth="1"/>
    <col min="3327" max="3327" width="11.140625" style="3" customWidth="1"/>
    <col min="3328" max="3328" width="10.28515625" style="3" customWidth="1"/>
    <col min="3329" max="3329" width="11" style="3" customWidth="1"/>
    <col min="3330" max="3330" width="14.85546875" style="3" customWidth="1"/>
    <col min="3331" max="3331" width="9.140625" style="3"/>
    <col min="3332" max="3332" width="9.5703125" style="3" bestFit="1" customWidth="1"/>
    <col min="3333" max="3573" width="9.140625" style="3"/>
    <col min="3574" max="3574" width="4.7109375" style="3" customWidth="1"/>
    <col min="3575" max="3575" width="12.140625" style="3" customWidth="1"/>
    <col min="3576" max="3576" width="37.5703125" style="3" customWidth="1"/>
    <col min="3577" max="3577" width="8.5703125" style="3" customWidth="1"/>
    <col min="3578" max="3578" width="9.42578125" style="3" customWidth="1"/>
    <col min="3579" max="3579" width="12.5703125" style="3" bestFit="1" customWidth="1"/>
    <col min="3580" max="3580" width="11.28515625" style="3" customWidth="1"/>
    <col min="3581" max="3581" width="12.140625" style="3" customWidth="1"/>
    <col min="3582" max="3582" width="10.42578125" style="3" customWidth="1"/>
    <col min="3583" max="3583" width="11.140625" style="3" customWidth="1"/>
    <col min="3584" max="3584" width="10.28515625" style="3" customWidth="1"/>
    <col min="3585" max="3585" width="11" style="3" customWidth="1"/>
    <col min="3586" max="3586" width="14.85546875" style="3" customWidth="1"/>
    <col min="3587" max="3587" width="9.140625" style="3"/>
    <col min="3588" max="3588" width="9.5703125" style="3" bestFit="1" customWidth="1"/>
    <col min="3589" max="3829" width="9.140625" style="3"/>
    <col min="3830" max="3830" width="4.7109375" style="3" customWidth="1"/>
    <col min="3831" max="3831" width="12.140625" style="3" customWidth="1"/>
    <col min="3832" max="3832" width="37.5703125" style="3" customWidth="1"/>
    <col min="3833" max="3833" width="8.5703125" style="3" customWidth="1"/>
    <col min="3834" max="3834" width="9.42578125" style="3" customWidth="1"/>
    <col min="3835" max="3835" width="12.5703125" style="3" bestFit="1" customWidth="1"/>
    <col min="3836" max="3836" width="11.28515625" style="3" customWidth="1"/>
    <col min="3837" max="3837" width="12.140625" style="3" customWidth="1"/>
    <col min="3838" max="3838" width="10.42578125" style="3" customWidth="1"/>
    <col min="3839" max="3839" width="11.140625" style="3" customWidth="1"/>
    <col min="3840" max="3840" width="10.28515625" style="3" customWidth="1"/>
    <col min="3841" max="3841" width="11" style="3" customWidth="1"/>
    <col min="3842" max="3842" width="14.85546875" style="3" customWidth="1"/>
    <col min="3843" max="3843" width="9.140625" style="3"/>
    <col min="3844" max="3844" width="9.5703125" style="3" bestFit="1" customWidth="1"/>
    <col min="3845" max="4085" width="9.140625" style="3"/>
    <col min="4086" max="4086" width="4.7109375" style="3" customWidth="1"/>
    <col min="4087" max="4087" width="12.140625" style="3" customWidth="1"/>
    <col min="4088" max="4088" width="37.5703125" style="3" customWidth="1"/>
    <col min="4089" max="4089" width="8.5703125" style="3" customWidth="1"/>
    <col min="4090" max="4090" width="9.42578125" style="3" customWidth="1"/>
    <col min="4091" max="4091" width="12.5703125" style="3" bestFit="1" customWidth="1"/>
    <col min="4092" max="4092" width="11.28515625" style="3" customWidth="1"/>
    <col min="4093" max="4093" width="12.140625" style="3" customWidth="1"/>
    <col min="4094" max="4094" width="10.42578125" style="3" customWidth="1"/>
    <col min="4095" max="4095" width="11.140625" style="3" customWidth="1"/>
    <col min="4096" max="4096" width="10.28515625" style="3" customWidth="1"/>
    <col min="4097" max="4097" width="11" style="3" customWidth="1"/>
    <col min="4098" max="4098" width="14.85546875" style="3" customWidth="1"/>
    <col min="4099" max="4099" width="9.140625" style="3"/>
    <col min="4100" max="4100" width="9.5703125" style="3" bestFit="1" customWidth="1"/>
    <col min="4101" max="4341" width="9.140625" style="3"/>
    <col min="4342" max="4342" width="4.7109375" style="3" customWidth="1"/>
    <col min="4343" max="4343" width="12.140625" style="3" customWidth="1"/>
    <col min="4344" max="4344" width="37.5703125" style="3" customWidth="1"/>
    <col min="4345" max="4345" width="8.5703125" style="3" customWidth="1"/>
    <col min="4346" max="4346" width="9.42578125" style="3" customWidth="1"/>
    <col min="4347" max="4347" width="12.5703125" style="3" bestFit="1" customWidth="1"/>
    <col min="4348" max="4348" width="11.28515625" style="3" customWidth="1"/>
    <col min="4349" max="4349" width="12.140625" style="3" customWidth="1"/>
    <col min="4350" max="4350" width="10.42578125" style="3" customWidth="1"/>
    <col min="4351" max="4351" width="11.140625" style="3" customWidth="1"/>
    <col min="4352" max="4352" width="10.28515625" style="3" customWidth="1"/>
    <col min="4353" max="4353" width="11" style="3" customWidth="1"/>
    <col min="4354" max="4354" width="14.85546875" style="3" customWidth="1"/>
    <col min="4355" max="4355" width="9.140625" style="3"/>
    <col min="4356" max="4356" width="9.5703125" style="3" bestFit="1" customWidth="1"/>
    <col min="4357" max="4597" width="9.140625" style="3"/>
    <col min="4598" max="4598" width="4.7109375" style="3" customWidth="1"/>
    <col min="4599" max="4599" width="12.140625" style="3" customWidth="1"/>
    <col min="4600" max="4600" width="37.5703125" style="3" customWidth="1"/>
    <col min="4601" max="4601" width="8.5703125" style="3" customWidth="1"/>
    <col min="4602" max="4602" width="9.42578125" style="3" customWidth="1"/>
    <col min="4603" max="4603" width="12.5703125" style="3" bestFit="1" customWidth="1"/>
    <col min="4604" max="4604" width="11.28515625" style="3" customWidth="1"/>
    <col min="4605" max="4605" width="12.140625" style="3" customWidth="1"/>
    <col min="4606" max="4606" width="10.42578125" style="3" customWidth="1"/>
    <col min="4607" max="4607" width="11.140625" style="3" customWidth="1"/>
    <col min="4608" max="4608" width="10.28515625" style="3" customWidth="1"/>
    <col min="4609" max="4609" width="11" style="3" customWidth="1"/>
    <col min="4610" max="4610" width="14.85546875" style="3" customWidth="1"/>
    <col min="4611" max="4611" width="9.140625" style="3"/>
    <col min="4612" max="4612" width="9.5703125" style="3" bestFit="1" customWidth="1"/>
    <col min="4613" max="4853" width="9.140625" style="3"/>
    <col min="4854" max="4854" width="4.7109375" style="3" customWidth="1"/>
    <col min="4855" max="4855" width="12.140625" style="3" customWidth="1"/>
    <col min="4856" max="4856" width="37.5703125" style="3" customWidth="1"/>
    <col min="4857" max="4857" width="8.5703125" style="3" customWidth="1"/>
    <col min="4858" max="4858" width="9.42578125" style="3" customWidth="1"/>
    <col min="4859" max="4859" width="12.5703125" style="3" bestFit="1" customWidth="1"/>
    <col min="4860" max="4860" width="11.28515625" style="3" customWidth="1"/>
    <col min="4861" max="4861" width="12.140625" style="3" customWidth="1"/>
    <col min="4862" max="4862" width="10.42578125" style="3" customWidth="1"/>
    <col min="4863" max="4863" width="11.140625" style="3" customWidth="1"/>
    <col min="4864" max="4864" width="10.28515625" style="3" customWidth="1"/>
    <col min="4865" max="4865" width="11" style="3" customWidth="1"/>
    <col min="4866" max="4866" width="14.85546875" style="3" customWidth="1"/>
    <col min="4867" max="4867" width="9.140625" style="3"/>
    <col min="4868" max="4868" width="9.5703125" style="3" bestFit="1" customWidth="1"/>
    <col min="4869" max="5109" width="9.140625" style="3"/>
    <col min="5110" max="5110" width="4.7109375" style="3" customWidth="1"/>
    <col min="5111" max="5111" width="12.140625" style="3" customWidth="1"/>
    <col min="5112" max="5112" width="37.5703125" style="3" customWidth="1"/>
    <col min="5113" max="5113" width="8.5703125" style="3" customWidth="1"/>
    <col min="5114" max="5114" width="9.42578125" style="3" customWidth="1"/>
    <col min="5115" max="5115" width="12.5703125" style="3" bestFit="1" customWidth="1"/>
    <col min="5116" max="5116" width="11.28515625" style="3" customWidth="1"/>
    <col min="5117" max="5117" width="12.140625" style="3" customWidth="1"/>
    <col min="5118" max="5118" width="10.42578125" style="3" customWidth="1"/>
    <col min="5119" max="5119" width="11.140625" style="3" customWidth="1"/>
    <col min="5120" max="5120" width="10.28515625" style="3" customWidth="1"/>
    <col min="5121" max="5121" width="11" style="3" customWidth="1"/>
    <col min="5122" max="5122" width="14.85546875" style="3" customWidth="1"/>
    <col min="5123" max="5123" width="9.140625" style="3"/>
    <col min="5124" max="5124" width="9.5703125" style="3" bestFit="1" customWidth="1"/>
    <col min="5125" max="5365" width="9.140625" style="3"/>
    <col min="5366" max="5366" width="4.7109375" style="3" customWidth="1"/>
    <col min="5367" max="5367" width="12.140625" style="3" customWidth="1"/>
    <col min="5368" max="5368" width="37.5703125" style="3" customWidth="1"/>
    <col min="5369" max="5369" width="8.5703125" style="3" customWidth="1"/>
    <col min="5370" max="5370" width="9.42578125" style="3" customWidth="1"/>
    <col min="5371" max="5371" width="12.5703125" style="3" bestFit="1" customWidth="1"/>
    <col min="5372" max="5372" width="11.28515625" style="3" customWidth="1"/>
    <col min="5373" max="5373" width="12.140625" style="3" customWidth="1"/>
    <col min="5374" max="5374" width="10.42578125" style="3" customWidth="1"/>
    <col min="5375" max="5375" width="11.140625" style="3" customWidth="1"/>
    <col min="5376" max="5376" width="10.28515625" style="3" customWidth="1"/>
    <col min="5377" max="5377" width="11" style="3" customWidth="1"/>
    <col min="5378" max="5378" width="14.85546875" style="3" customWidth="1"/>
    <col min="5379" max="5379" width="9.140625" style="3"/>
    <col min="5380" max="5380" width="9.5703125" style="3" bestFit="1" customWidth="1"/>
    <col min="5381" max="5621" width="9.140625" style="3"/>
    <col min="5622" max="5622" width="4.7109375" style="3" customWidth="1"/>
    <col min="5623" max="5623" width="12.140625" style="3" customWidth="1"/>
    <col min="5624" max="5624" width="37.5703125" style="3" customWidth="1"/>
    <col min="5625" max="5625" width="8.5703125" style="3" customWidth="1"/>
    <col min="5626" max="5626" width="9.42578125" style="3" customWidth="1"/>
    <col min="5627" max="5627" width="12.5703125" style="3" bestFit="1" customWidth="1"/>
    <col min="5628" max="5628" width="11.28515625" style="3" customWidth="1"/>
    <col min="5629" max="5629" width="12.140625" style="3" customWidth="1"/>
    <col min="5630" max="5630" width="10.42578125" style="3" customWidth="1"/>
    <col min="5631" max="5631" width="11.140625" style="3" customWidth="1"/>
    <col min="5632" max="5632" width="10.28515625" style="3" customWidth="1"/>
    <col min="5633" max="5633" width="11" style="3" customWidth="1"/>
    <col min="5634" max="5634" width="14.85546875" style="3" customWidth="1"/>
    <col min="5635" max="5635" width="9.140625" style="3"/>
    <col min="5636" max="5636" width="9.5703125" style="3" bestFit="1" customWidth="1"/>
    <col min="5637" max="5877" width="9.140625" style="3"/>
    <col min="5878" max="5878" width="4.7109375" style="3" customWidth="1"/>
    <col min="5879" max="5879" width="12.140625" style="3" customWidth="1"/>
    <col min="5880" max="5880" width="37.5703125" style="3" customWidth="1"/>
    <col min="5881" max="5881" width="8.5703125" style="3" customWidth="1"/>
    <col min="5882" max="5882" width="9.42578125" style="3" customWidth="1"/>
    <col min="5883" max="5883" width="12.5703125" style="3" bestFit="1" customWidth="1"/>
    <col min="5884" max="5884" width="11.28515625" style="3" customWidth="1"/>
    <col min="5885" max="5885" width="12.140625" style="3" customWidth="1"/>
    <col min="5886" max="5886" width="10.42578125" style="3" customWidth="1"/>
    <col min="5887" max="5887" width="11.140625" style="3" customWidth="1"/>
    <col min="5888" max="5888" width="10.28515625" style="3" customWidth="1"/>
    <col min="5889" max="5889" width="11" style="3" customWidth="1"/>
    <col min="5890" max="5890" width="14.85546875" style="3" customWidth="1"/>
    <col min="5891" max="5891" width="9.140625" style="3"/>
    <col min="5892" max="5892" width="9.5703125" style="3" bestFit="1" customWidth="1"/>
    <col min="5893" max="6133" width="9.140625" style="3"/>
    <col min="6134" max="6134" width="4.7109375" style="3" customWidth="1"/>
    <col min="6135" max="6135" width="12.140625" style="3" customWidth="1"/>
    <col min="6136" max="6136" width="37.5703125" style="3" customWidth="1"/>
    <col min="6137" max="6137" width="8.5703125" style="3" customWidth="1"/>
    <col min="6138" max="6138" width="9.42578125" style="3" customWidth="1"/>
    <col min="6139" max="6139" width="12.5703125" style="3" bestFit="1" customWidth="1"/>
    <col min="6140" max="6140" width="11.28515625" style="3" customWidth="1"/>
    <col min="6141" max="6141" width="12.140625" style="3" customWidth="1"/>
    <col min="6142" max="6142" width="10.42578125" style="3" customWidth="1"/>
    <col min="6143" max="6143" width="11.140625" style="3" customWidth="1"/>
    <col min="6144" max="6144" width="10.28515625" style="3" customWidth="1"/>
    <col min="6145" max="6145" width="11" style="3" customWidth="1"/>
    <col min="6146" max="6146" width="14.85546875" style="3" customWidth="1"/>
    <col min="6147" max="6147" width="9.140625" style="3"/>
    <col min="6148" max="6148" width="9.5703125" style="3" bestFit="1" customWidth="1"/>
    <col min="6149" max="6389" width="9.140625" style="3"/>
    <col min="6390" max="6390" width="4.7109375" style="3" customWidth="1"/>
    <col min="6391" max="6391" width="12.140625" style="3" customWidth="1"/>
    <col min="6392" max="6392" width="37.5703125" style="3" customWidth="1"/>
    <col min="6393" max="6393" width="8.5703125" style="3" customWidth="1"/>
    <col min="6394" max="6394" width="9.42578125" style="3" customWidth="1"/>
    <col min="6395" max="6395" width="12.5703125" style="3" bestFit="1" customWidth="1"/>
    <col min="6396" max="6396" width="11.28515625" style="3" customWidth="1"/>
    <col min="6397" max="6397" width="12.140625" style="3" customWidth="1"/>
    <col min="6398" max="6398" width="10.42578125" style="3" customWidth="1"/>
    <col min="6399" max="6399" width="11.140625" style="3" customWidth="1"/>
    <col min="6400" max="6400" width="10.28515625" style="3" customWidth="1"/>
    <col min="6401" max="6401" width="11" style="3" customWidth="1"/>
    <col min="6402" max="6402" width="14.85546875" style="3" customWidth="1"/>
    <col min="6403" max="6403" width="9.140625" style="3"/>
    <col min="6404" max="6404" width="9.5703125" style="3" bestFit="1" customWidth="1"/>
    <col min="6405" max="6645" width="9.140625" style="3"/>
    <col min="6646" max="6646" width="4.7109375" style="3" customWidth="1"/>
    <col min="6647" max="6647" width="12.140625" style="3" customWidth="1"/>
    <col min="6648" max="6648" width="37.5703125" style="3" customWidth="1"/>
    <col min="6649" max="6649" width="8.5703125" style="3" customWidth="1"/>
    <col min="6650" max="6650" width="9.42578125" style="3" customWidth="1"/>
    <col min="6651" max="6651" width="12.5703125" style="3" bestFit="1" customWidth="1"/>
    <col min="6652" max="6652" width="11.28515625" style="3" customWidth="1"/>
    <col min="6653" max="6653" width="12.140625" style="3" customWidth="1"/>
    <col min="6654" max="6654" width="10.42578125" style="3" customWidth="1"/>
    <col min="6655" max="6655" width="11.140625" style="3" customWidth="1"/>
    <col min="6656" max="6656" width="10.28515625" style="3" customWidth="1"/>
    <col min="6657" max="6657" width="11" style="3" customWidth="1"/>
    <col min="6658" max="6658" width="14.85546875" style="3" customWidth="1"/>
    <col min="6659" max="6659" width="9.140625" style="3"/>
    <col min="6660" max="6660" width="9.5703125" style="3" bestFit="1" customWidth="1"/>
    <col min="6661" max="6901" width="9.140625" style="3"/>
    <col min="6902" max="6902" width="4.7109375" style="3" customWidth="1"/>
    <col min="6903" max="6903" width="12.140625" style="3" customWidth="1"/>
    <col min="6904" max="6904" width="37.5703125" style="3" customWidth="1"/>
    <col min="6905" max="6905" width="8.5703125" style="3" customWidth="1"/>
    <col min="6906" max="6906" width="9.42578125" style="3" customWidth="1"/>
    <col min="6907" max="6907" width="12.5703125" style="3" bestFit="1" customWidth="1"/>
    <col min="6908" max="6908" width="11.28515625" style="3" customWidth="1"/>
    <col min="6909" max="6909" width="12.140625" style="3" customWidth="1"/>
    <col min="6910" max="6910" width="10.42578125" style="3" customWidth="1"/>
    <col min="6911" max="6911" width="11.140625" style="3" customWidth="1"/>
    <col min="6912" max="6912" width="10.28515625" style="3" customWidth="1"/>
    <col min="6913" max="6913" width="11" style="3" customWidth="1"/>
    <col min="6914" max="6914" width="14.85546875" style="3" customWidth="1"/>
    <col min="6915" max="6915" width="9.140625" style="3"/>
    <col min="6916" max="6916" width="9.5703125" style="3" bestFit="1" customWidth="1"/>
    <col min="6917" max="7157" width="9.140625" style="3"/>
    <col min="7158" max="7158" width="4.7109375" style="3" customWidth="1"/>
    <col min="7159" max="7159" width="12.140625" style="3" customWidth="1"/>
    <col min="7160" max="7160" width="37.5703125" style="3" customWidth="1"/>
    <col min="7161" max="7161" width="8.5703125" style="3" customWidth="1"/>
    <col min="7162" max="7162" width="9.42578125" style="3" customWidth="1"/>
    <col min="7163" max="7163" width="12.5703125" style="3" bestFit="1" customWidth="1"/>
    <col min="7164" max="7164" width="11.28515625" style="3" customWidth="1"/>
    <col min="7165" max="7165" width="12.140625" style="3" customWidth="1"/>
    <col min="7166" max="7166" width="10.42578125" style="3" customWidth="1"/>
    <col min="7167" max="7167" width="11.140625" style="3" customWidth="1"/>
    <col min="7168" max="7168" width="10.28515625" style="3" customWidth="1"/>
    <col min="7169" max="7169" width="11" style="3" customWidth="1"/>
    <col min="7170" max="7170" width="14.85546875" style="3" customWidth="1"/>
    <col min="7171" max="7171" width="9.140625" style="3"/>
    <col min="7172" max="7172" width="9.5703125" style="3" bestFit="1" customWidth="1"/>
    <col min="7173" max="7413" width="9.140625" style="3"/>
    <col min="7414" max="7414" width="4.7109375" style="3" customWidth="1"/>
    <col min="7415" max="7415" width="12.140625" style="3" customWidth="1"/>
    <col min="7416" max="7416" width="37.5703125" style="3" customWidth="1"/>
    <col min="7417" max="7417" width="8.5703125" style="3" customWidth="1"/>
    <col min="7418" max="7418" width="9.42578125" style="3" customWidth="1"/>
    <col min="7419" max="7419" width="12.5703125" style="3" bestFit="1" customWidth="1"/>
    <col min="7420" max="7420" width="11.28515625" style="3" customWidth="1"/>
    <col min="7421" max="7421" width="12.140625" style="3" customWidth="1"/>
    <col min="7422" max="7422" width="10.42578125" style="3" customWidth="1"/>
    <col min="7423" max="7423" width="11.140625" style="3" customWidth="1"/>
    <col min="7424" max="7424" width="10.28515625" style="3" customWidth="1"/>
    <col min="7425" max="7425" width="11" style="3" customWidth="1"/>
    <col min="7426" max="7426" width="14.85546875" style="3" customWidth="1"/>
    <col min="7427" max="7427" width="9.140625" style="3"/>
    <col min="7428" max="7428" width="9.5703125" style="3" bestFit="1" customWidth="1"/>
    <col min="7429" max="7669" width="9.140625" style="3"/>
    <col min="7670" max="7670" width="4.7109375" style="3" customWidth="1"/>
    <col min="7671" max="7671" width="12.140625" style="3" customWidth="1"/>
    <col min="7672" max="7672" width="37.5703125" style="3" customWidth="1"/>
    <col min="7673" max="7673" width="8.5703125" style="3" customWidth="1"/>
    <col min="7674" max="7674" width="9.42578125" style="3" customWidth="1"/>
    <col min="7675" max="7675" width="12.5703125" style="3" bestFit="1" customWidth="1"/>
    <col min="7676" max="7676" width="11.28515625" style="3" customWidth="1"/>
    <col min="7677" max="7677" width="12.140625" style="3" customWidth="1"/>
    <col min="7678" max="7678" width="10.42578125" style="3" customWidth="1"/>
    <col min="7679" max="7679" width="11.140625" style="3" customWidth="1"/>
    <col min="7680" max="7680" width="10.28515625" style="3" customWidth="1"/>
    <col min="7681" max="7681" width="11" style="3" customWidth="1"/>
    <col min="7682" max="7682" width="14.85546875" style="3" customWidth="1"/>
    <col min="7683" max="7683" width="9.140625" style="3"/>
    <col min="7684" max="7684" width="9.5703125" style="3" bestFit="1" customWidth="1"/>
    <col min="7685" max="7925" width="9.140625" style="3"/>
    <col min="7926" max="7926" width="4.7109375" style="3" customWidth="1"/>
    <col min="7927" max="7927" width="12.140625" style="3" customWidth="1"/>
    <col min="7928" max="7928" width="37.5703125" style="3" customWidth="1"/>
    <col min="7929" max="7929" width="8.5703125" style="3" customWidth="1"/>
    <col min="7930" max="7930" width="9.42578125" style="3" customWidth="1"/>
    <col min="7931" max="7931" width="12.5703125" style="3" bestFit="1" customWidth="1"/>
    <col min="7932" max="7932" width="11.28515625" style="3" customWidth="1"/>
    <col min="7933" max="7933" width="12.140625" style="3" customWidth="1"/>
    <col min="7934" max="7934" width="10.42578125" style="3" customWidth="1"/>
    <col min="7935" max="7935" width="11.140625" style="3" customWidth="1"/>
    <col min="7936" max="7936" width="10.28515625" style="3" customWidth="1"/>
    <col min="7937" max="7937" width="11" style="3" customWidth="1"/>
    <col min="7938" max="7938" width="14.85546875" style="3" customWidth="1"/>
    <col min="7939" max="7939" width="9.140625" style="3"/>
    <col min="7940" max="7940" width="9.5703125" style="3" bestFit="1" customWidth="1"/>
    <col min="7941" max="8181" width="9.140625" style="3"/>
    <col min="8182" max="8182" width="4.7109375" style="3" customWidth="1"/>
    <col min="8183" max="8183" width="12.140625" style="3" customWidth="1"/>
    <col min="8184" max="8184" width="37.5703125" style="3" customWidth="1"/>
    <col min="8185" max="8185" width="8.5703125" style="3" customWidth="1"/>
    <col min="8186" max="8186" width="9.42578125" style="3" customWidth="1"/>
    <col min="8187" max="8187" width="12.5703125" style="3" bestFit="1" customWidth="1"/>
    <col min="8188" max="8188" width="11.28515625" style="3" customWidth="1"/>
    <col min="8189" max="8189" width="12.140625" style="3" customWidth="1"/>
    <col min="8190" max="8190" width="10.42578125" style="3" customWidth="1"/>
    <col min="8191" max="8191" width="11.140625" style="3" customWidth="1"/>
    <col min="8192" max="8192" width="10.28515625" style="3" customWidth="1"/>
    <col min="8193" max="8193" width="11" style="3" customWidth="1"/>
    <col min="8194" max="8194" width="14.85546875" style="3" customWidth="1"/>
    <col min="8195" max="8195" width="9.140625" style="3"/>
    <col min="8196" max="8196" width="9.5703125" style="3" bestFit="1" customWidth="1"/>
    <col min="8197" max="8437" width="9.140625" style="3"/>
    <col min="8438" max="8438" width="4.7109375" style="3" customWidth="1"/>
    <col min="8439" max="8439" width="12.140625" style="3" customWidth="1"/>
    <col min="8440" max="8440" width="37.5703125" style="3" customWidth="1"/>
    <col min="8441" max="8441" width="8.5703125" style="3" customWidth="1"/>
    <col min="8442" max="8442" width="9.42578125" style="3" customWidth="1"/>
    <col min="8443" max="8443" width="12.5703125" style="3" bestFit="1" customWidth="1"/>
    <col min="8444" max="8444" width="11.28515625" style="3" customWidth="1"/>
    <col min="8445" max="8445" width="12.140625" style="3" customWidth="1"/>
    <col min="8446" max="8446" width="10.42578125" style="3" customWidth="1"/>
    <col min="8447" max="8447" width="11.140625" style="3" customWidth="1"/>
    <col min="8448" max="8448" width="10.28515625" style="3" customWidth="1"/>
    <col min="8449" max="8449" width="11" style="3" customWidth="1"/>
    <col min="8450" max="8450" width="14.85546875" style="3" customWidth="1"/>
    <col min="8451" max="8451" width="9.140625" style="3"/>
    <col min="8452" max="8452" width="9.5703125" style="3" bestFit="1" customWidth="1"/>
    <col min="8453" max="8693" width="9.140625" style="3"/>
    <col min="8694" max="8694" width="4.7109375" style="3" customWidth="1"/>
    <col min="8695" max="8695" width="12.140625" style="3" customWidth="1"/>
    <col min="8696" max="8696" width="37.5703125" style="3" customWidth="1"/>
    <col min="8697" max="8697" width="8.5703125" style="3" customWidth="1"/>
    <col min="8698" max="8698" width="9.42578125" style="3" customWidth="1"/>
    <col min="8699" max="8699" width="12.5703125" style="3" bestFit="1" customWidth="1"/>
    <col min="8700" max="8700" width="11.28515625" style="3" customWidth="1"/>
    <col min="8701" max="8701" width="12.140625" style="3" customWidth="1"/>
    <col min="8702" max="8702" width="10.42578125" style="3" customWidth="1"/>
    <col min="8703" max="8703" width="11.140625" style="3" customWidth="1"/>
    <col min="8704" max="8704" width="10.28515625" style="3" customWidth="1"/>
    <col min="8705" max="8705" width="11" style="3" customWidth="1"/>
    <col min="8706" max="8706" width="14.85546875" style="3" customWidth="1"/>
    <col min="8707" max="8707" width="9.140625" style="3"/>
    <col min="8708" max="8708" width="9.5703125" style="3" bestFit="1" customWidth="1"/>
    <col min="8709" max="8949" width="9.140625" style="3"/>
    <col min="8950" max="8950" width="4.7109375" style="3" customWidth="1"/>
    <col min="8951" max="8951" width="12.140625" style="3" customWidth="1"/>
    <col min="8952" max="8952" width="37.5703125" style="3" customWidth="1"/>
    <col min="8953" max="8953" width="8.5703125" style="3" customWidth="1"/>
    <col min="8954" max="8954" width="9.42578125" style="3" customWidth="1"/>
    <col min="8955" max="8955" width="12.5703125" style="3" bestFit="1" customWidth="1"/>
    <col min="8956" max="8956" width="11.28515625" style="3" customWidth="1"/>
    <col min="8957" max="8957" width="12.140625" style="3" customWidth="1"/>
    <col min="8958" max="8958" width="10.42578125" style="3" customWidth="1"/>
    <col min="8959" max="8959" width="11.140625" style="3" customWidth="1"/>
    <col min="8960" max="8960" width="10.28515625" style="3" customWidth="1"/>
    <col min="8961" max="8961" width="11" style="3" customWidth="1"/>
    <col min="8962" max="8962" width="14.85546875" style="3" customWidth="1"/>
    <col min="8963" max="8963" width="9.140625" style="3"/>
    <col min="8964" max="8964" width="9.5703125" style="3" bestFit="1" customWidth="1"/>
    <col min="8965" max="9205" width="9.140625" style="3"/>
    <col min="9206" max="9206" width="4.7109375" style="3" customWidth="1"/>
    <col min="9207" max="9207" width="12.140625" style="3" customWidth="1"/>
    <col min="9208" max="9208" width="37.5703125" style="3" customWidth="1"/>
    <col min="9209" max="9209" width="8.5703125" style="3" customWidth="1"/>
    <col min="9210" max="9210" width="9.42578125" style="3" customWidth="1"/>
    <col min="9211" max="9211" width="12.5703125" style="3" bestFit="1" customWidth="1"/>
    <col min="9212" max="9212" width="11.28515625" style="3" customWidth="1"/>
    <col min="9213" max="9213" width="12.140625" style="3" customWidth="1"/>
    <col min="9214" max="9214" width="10.42578125" style="3" customWidth="1"/>
    <col min="9215" max="9215" width="11.140625" style="3" customWidth="1"/>
    <col min="9216" max="9216" width="10.28515625" style="3" customWidth="1"/>
    <col min="9217" max="9217" width="11" style="3" customWidth="1"/>
    <col min="9218" max="9218" width="14.85546875" style="3" customWidth="1"/>
    <col min="9219" max="9219" width="9.140625" style="3"/>
    <col min="9220" max="9220" width="9.5703125" style="3" bestFit="1" customWidth="1"/>
    <col min="9221" max="9461" width="9.140625" style="3"/>
    <col min="9462" max="9462" width="4.7109375" style="3" customWidth="1"/>
    <col min="9463" max="9463" width="12.140625" style="3" customWidth="1"/>
    <col min="9464" max="9464" width="37.5703125" style="3" customWidth="1"/>
    <col min="9465" max="9465" width="8.5703125" style="3" customWidth="1"/>
    <col min="9466" max="9466" width="9.42578125" style="3" customWidth="1"/>
    <col min="9467" max="9467" width="12.5703125" style="3" bestFit="1" customWidth="1"/>
    <col min="9468" max="9468" width="11.28515625" style="3" customWidth="1"/>
    <col min="9469" max="9469" width="12.140625" style="3" customWidth="1"/>
    <col min="9470" max="9470" width="10.42578125" style="3" customWidth="1"/>
    <col min="9471" max="9471" width="11.140625" style="3" customWidth="1"/>
    <col min="9472" max="9472" width="10.28515625" style="3" customWidth="1"/>
    <col min="9473" max="9473" width="11" style="3" customWidth="1"/>
    <col min="9474" max="9474" width="14.85546875" style="3" customWidth="1"/>
    <col min="9475" max="9475" width="9.140625" style="3"/>
    <col min="9476" max="9476" width="9.5703125" style="3" bestFit="1" customWidth="1"/>
    <col min="9477" max="9717" width="9.140625" style="3"/>
    <col min="9718" max="9718" width="4.7109375" style="3" customWidth="1"/>
    <col min="9719" max="9719" width="12.140625" style="3" customWidth="1"/>
    <col min="9720" max="9720" width="37.5703125" style="3" customWidth="1"/>
    <col min="9721" max="9721" width="8.5703125" style="3" customWidth="1"/>
    <col min="9722" max="9722" width="9.42578125" style="3" customWidth="1"/>
    <col min="9723" max="9723" width="12.5703125" style="3" bestFit="1" customWidth="1"/>
    <col min="9724" max="9724" width="11.28515625" style="3" customWidth="1"/>
    <col min="9725" max="9725" width="12.140625" style="3" customWidth="1"/>
    <col min="9726" max="9726" width="10.42578125" style="3" customWidth="1"/>
    <col min="9727" max="9727" width="11.140625" style="3" customWidth="1"/>
    <col min="9728" max="9728" width="10.28515625" style="3" customWidth="1"/>
    <col min="9729" max="9729" width="11" style="3" customWidth="1"/>
    <col min="9730" max="9730" width="14.85546875" style="3" customWidth="1"/>
    <col min="9731" max="9731" width="9.140625" style="3"/>
    <col min="9732" max="9732" width="9.5703125" style="3" bestFit="1" customWidth="1"/>
    <col min="9733" max="9973" width="9.140625" style="3"/>
    <col min="9974" max="9974" width="4.7109375" style="3" customWidth="1"/>
    <col min="9975" max="9975" width="12.140625" style="3" customWidth="1"/>
    <col min="9976" max="9976" width="37.5703125" style="3" customWidth="1"/>
    <col min="9977" max="9977" width="8.5703125" style="3" customWidth="1"/>
    <col min="9978" max="9978" width="9.42578125" style="3" customWidth="1"/>
    <col min="9979" max="9979" width="12.5703125" style="3" bestFit="1" customWidth="1"/>
    <col min="9980" max="9980" width="11.28515625" style="3" customWidth="1"/>
    <col min="9981" max="9981" width="12.140625" style="3" customWidth="1"/>
    <col min="9982" max="9982" width="10.42578125" style="3" customWidth="1"/>
    <col min="9983" max="9983" width="11.140625" style="3" customWidth="1"/>
    <col min="9984" max="9984" width="10.28515625" style="3" customWidth="1"/>
    <col min="9985" max="9985" width="11" style="3" customWidth="1"/>
    <col min="9986" max="9986" width="14.85546875" style="3" customWidth="1"/>
    <col min="9987" max="9987" width="9.140625" style="3"/>
    <col min="9988" max="9988" width="9.5703125" style="3" bestFit="1" customWidth="1"/>
    <col min="9989" max="10229" width="9.140625" style="3"/>
    <col min="10230" max="10230" width="4.7109375" style="3" customWidth="1"/>
    <col min="10231" max="10231" width="12.140625" style="3" customWidth="1"/>
    <col min="10232" max="10232" width="37.5703125" style="3" customWidth="1"/>
    <col min="10233" max="10233" width="8.5703125" style="3" customWidth="1"/>
    <col min="10234" max="10234" width="9.42578125" style="3" customWidth="1"/>
    <col min="10235" max="10235" width="12.5703125" style="3" bestFit="1" customWidth="1"/>
    <col min="10236" max="10236" width="11.28515625" style="3" customWidth="1"/>
    <col min="10237" max="10237" width="12.140625" style="3" customWidth="1"/>
    <col min="10238" max="10238" width="10.42578125" style="3" customWidth="1"/>
    <col min="10239" max="10239" width="11.140625" style="3" customWidth="1"/>
    <col min="10240" max="10240" width="10.28515625" style="3" customWidth="1"/>
    <col min="10241" max="10241" width="11" style="3" customWidth="1"/>
    <col min="10242" max="10242" width="14.85546875" style="3" customWidth="1"/>
    <col min="10243" max="10243" width="9.140625" style="3"/>
    <col min="10244" max="10244" width="9.5703125" style="3" bestFit="1" customWidth="1"/>
    <col min="10245" max="10485" width="9.140625" style="3"/>
    <col min="10486" max="10486" width="4.7109375" style="3" customWidth="1"/>
    <col min="10487" max="10487" width="12.140625" style="3" customWidth="1"/>
    <col min="10488" max="10488" width="37.5703125" style="3" customWidth="1"/>
    <col min="10489" max="10489" width="8.5703125" style="3" customWidth="1"/>
    <col min="10490" max="10490" width="9.42578125" style="3" customWidth="1"/>
    <col min="10491" max="10491" width="12.5703125" style="3" bestFit="1" customWidth="1"/>
    <col min="10492" max="10492" width="11.28515625" style="3" customWidth="1"/>
    <col min="10493" max="10493" width="12.140625" style="3" customWidth="1"/>
    <col min="10494" max="10494" width="10.42578125" style="3" customWidth="1"/>
    <col min="10495" max="10495" width="11.140625" style="3" customWidth="1"/>
    <col min="10496" max="10496" width="10.28515625" style="3" customWidth="1"/>
    <col min="10497" max="10497" width="11" style="3" customWidth="1"/>
    <col min="10498" max="10498" width="14.85546875" style="3" customWidth="1"/>
    <col min="10499" max="10499" width="9.140625" style="3"/>
    <col min="10500" max="10500" width="9.5703125" style="3" bestFit="1" customWidth="1"/>
    <col min="10501" max="10741" width="9.140625" style="3"/>
    <col min="10742" max="10742" width="4.7109375" style="3" customWidth="1"/>
    <col min="10743" max="10743" width="12.140625" style="3" customWidth="1"/>
    <col min="10744" max="10744" width="37.5703125" style="3" customWidth="1"/>
    <col min="10745" max="10745" width="8.5703125" style="3" customWidth="1"/>
    <col min="10746" max="10746" width="9.42578125" style="3" customWidth="1"/>
    <col min="10747" max="10747" width="12.5703125" style="3" bestFit="1" customWidth="1"/>
    <col min="10748" max="10748" width="11.28515625" style="3" customWidth="1"/>
    <col min="10749" max="10749" width="12.140625" style="3" customWidth="1"/>
    <col min="10750" max="10750" width="10.42578125" style="3" customWidth="1"/>
    <col min="10751" max="10751" width="11.140625" style="3" customWidth="1"/>
    <col min="10752" max="10752" width="10.28515625" style="3" customWidth="1"/>
    <col min="10753" max="10753" width="11" style="3" customWidth="1"/>
    <col min="10754" max="10754" width="14.85546875" style="3" customWidth="1"/>
    <col min="10755" max="10755" width="9.140625" style="3"/>
    <col min="10756" max="10756" width="9.5703125" style="3" bestFit="1" customWidth="1"/>
    <col min="10757" max="10997" width="9.140625" style="3"/>
    <col min="10998" max="10998" width="4.7109375" style="3" customWidth="1"/>
    <col min="10999" max="10999" width="12.140625" style="3" customWidth="1"/>
    <col min="11000" max="11000" width="37.5703125" style="3" customWidth="1"/>
    <col min="11001" max="11001" width="8.5703125" style="3" customWidth="1"/>
    <col min="11002" max="11002" width="9.42578125" style="3" customWidth="1"/>
    <col min="11003" max="11003" width="12.5703125" style="3" bestFit="1" customWidth="1"/>
    <col min="11004" max="11004" width="11.28515625" style="3" customWidth="1"/>
    <col min="11005" max="11005" width="12.140625" style="3" customWidth="1"/>
    <col min="11006" max="11006" width="10.42578125" style="3" customWidth="1"/>
    <col min="11007" max="11007" width="11.140625" style="3" customWidth="1"/>
    <col min="11008" max="11008" width="10.28515625" style="3" customWidth="1"/>
    <col min="11009" max="11009" width="11" style="3" customWidth="1"/>
    <col min="11010" max="11010" width="14.85546875" style="3" customWidth="1"/>
    <col min="11011" max="11011" width="9.140625" style="3"/>
    <col min="11012" max="11012" width="9.5703125" style="3" bestFit="1" customWidth="1"/>
    <col min="11013" max="11253" width="9.140625" style="3"/>
    <col min="11254" max="11254" width="4.7109375" style="3" customWidth="1"/>
    <col min="11255" max="11255" width="12.140625" style="3" customWidth="1"/>
    <col min="11256" max="11256" width="37.5703125" style="3" customWidth="1"/>
    <col min="11257" max="11257" width="8.5703125" style="3" customWidth="1"/>
    <col min="11258" max="11258" width="9.42578125" style="3" customWidth="1"/>
    <col min="11259" max="11259" width="12.5703125" style="3" bestFit="1" customWidth="1"/>
    <col min="11260" max="11260" width="11.28515625" style="3" customWidth="1"/>
    <col min="11261" max="11261" width="12.140625" style="3" customWidth="1"/>
    <col min="11262" max="11262" width="10.42578125" style="3" customWidth="1"/>
    <col min="11263" max="11263" width="11.140625" style="3" customWidth="1"/>
    <col min="11264" max="11264" width="10.28515625" style="3" customWidth="1"/>
    <col min="11265" max="11265" width="11" style="3" customWidth="1"/>
    <col min="11266" max="11266" width="14.85546875" style="3" customWidth="1"/>
    <col min="11267" max="11267" width="9.140625" style="3"/>
    <col min="11268" max="11268" width="9.5703125" style="3" bestFit="1" customWidth="1"/>
    <col min="11269" max="11509" width="9.140625" style="3"/>
    <col min="11510" max="11510" width="4.7109375" style="3" customWidth="1"/>
    <col min="11511" max="11511" width="12.140625" style="3" customWidth="1"/>
    <col min="11512" max="11512" width="37.5703125" style="3" customWidth="1"/>
    <col min="11513" max="11513" width="8.5703125" style="3" customWidth="1"/>
    <col min="11514" max="11514" width="9.42578125" style="3" customWidth="1"/>
    <col min="11515" max="11515" width="12.5703125" style="3" bestFit="1" customWidth="1"/>
    <col min="11516" max="11516" width="11.28515625" style="3" customWidth="1"/>
    <col min="11517" max="11517" width="12.140625" style="3" customWidth="1"/>
    <col min="11518" max="11518" width="10.42578125" style="3" customWidth="1"/>
    <col min="11519" max="11519" width="11.140625" style="3" customWidth="1"/>
    <col min="11520" max="11520" width="10.28515625" style="3" customWidth="1"/>
    <col min="11521" max="11521" width="11" style="3" customWidth="1"/>
    <col min="11522" max="11522" width="14.85546875" style="3" customWidth="1"/>
    <col min="11523" max="11523" width="9.140625" style="3"/>
    <col min="11524" max="11524" width="9.5703125" style="3" bestFit="1" customWidth="1"/>
    <col min="11525" max="11765" width="9.140625" style="3"/>
    <col min="11766" max="11766" width="4.7109375" style="3" customWidth="1"/>
    <col min="11767" max="11767" width="12.140625" style="3" customWidth="1"/>
    <col min="11768" max="11768" width="37.5703125" style="3" customWidth="1"/>
    <col min="11769" max="11769" width="8.5703125" style="3" customWidth="1"/>
    <col min="11770" max="11770" width="9.42578125" style="3" customWidth="1"/>
    <col min="11771" max="11771" width="12.5703125" style="3" bestFit="1" customWidth="1"/>
    <col min="11772" max="11772" width="11.28515625" style="3" customWidth="1"/>
    <col min="11773" max="11773" width="12.140625" style="3" customWidth="1"/>
    <col min="11774" max="11774" width="10.42578125" style="3" customWidth="1"/>
    <col min="11775" max="11775" width="11.140625" style="3" customWidth="1"/>
    <col min="11776" max="11776" width="10.28515625" style="3" customWidth="1"/>
    <col min="11777" max="11777" width="11" style="3" customWidth="1"/>
    <col min="11778" max="11778" width="14.85546875" style="3" customWidth="1"/>
    <col min="11779" max="11779" width="9.140625" style="3"/>
    <col min="11780" max="11780" width="9.5703125" style="3" bestFit="1" customWidth="1"/>
    <col min="11781" max="12021" width="9.140625" style="3"/>
    <col min="12022" max="12022" width="4.7109375" style="3" customWidth="1"/>
    <col min="12023" max="12023" width="12.140625" style="3" customWidth="1"/>
    <col min="12024" max="12024" width="37.5703125" style="3" customWidth="1"/>
    <col min="12025" max="12025" width="8.5703125" style="3" customWidth="1"/>
    <col min="12026" max="12026" width="9.42578125" style="3" customWidth="1"/>
    <col min="12027" max="12027" width="12.5703125" style="3" bestFit="1" customWidth="1"/>
    <col min="12028" max="12028" width="11.28515625" style="3" customWidth="1"/>
    <col min="12029" max="12029" width="12.140625" style="3" customWidth="1"/>
    <col min="12030" max="12030" width="10.42578125" style="3" customWidth="1"/>
    <col min="12031" max="12031" width="11.140625" style="3" customWidth="1"/>
    <col min="12032" max="12032" width="10.28515625" style="3" customWidth="1"/>
    <col min="12033" max="12033" width="11" style="3" customWidth="1"/>
    <col min="12034" max="12034" width="14.85546875" style="3" customWidth="1"/>
    <col min="12035" max="12035" width="9.140625" style="3"/>
    <col min="12036" max="12036" width="9.5703125" style="3" bestFit="1" customWidth="1"/>
    <col min="12037" max="12277" width="9.140625" style="3"/>
    <col min="12278" max="12278" width="4.7109375" style="3" customWidth="1"/>
    <col min="12279" max="12279" width="12.140625" style="3" customWidth="1"/>
    <col min="12280" max="12280" width="37.5703125" style="3" customWidth="1"/>
    <col min="12281" max="12281" width="8.5703125" style="3" customWidth="1"/>
    <col min="12282" max="12282" width="9.42578125" style="3" customWidth="1"/>
    <col min="12283" max="12283" width="12.5703125" style="3" bestFit="1" customWidth="1"/>
    <col min="12284" max="12284" width="11.28515625" style="3" customWidth="1"/>
    <col min="12285" max="12285" width="12.140625" style="3" customWidth="1"/>
    <col min="12286" max="12286" width="10.42578125" style="3" customWidth="1"/>
    <col min="12287" max="12287" width="11.140625" style="3" customWidth="1"/>
    <col min="12288" max="12288" width="10.28515625" style="3" customWidth="1"/>
    <col min="12289" max="12289" width="11" style="3" customWidth="1"/>
    <col min="12290" max="12290" width="14.85546875" style="3" customWidth="1"/>
    <col min="12291" max="12291" width="9.140625" style="3"/>
    <col min="12292" max="12292" width="9.5703125" style="3" bestFit="1" customWidth="1"/>
    <col min="12293" max="12533" width="9.140625" style="3"/>
    <col min="12534" max="12534" width="4.7109375" style="3" customWidth="1"/>
    <col min="12535" max="12535" width="12.140625" style="3" customWidth="1"/>
    <col min="12536" max="12536" width="37.5703125" style="3" customWidth="1"/>
    <col min="12537" max="12537" width="8.5703125" style="3" customWidth="1"/>
    <col min="12538" max="12538" width="9.42578125" style="3" customWidth="1"/>
    <col min="12539" max="12539" width="12.5703125" style="3" bestFit="1" customWidth="1"/>
    <col min="12540" max="12540" width="11.28515625" style="3" customWidth="1"/>
    <col min="12541" max="12541" width="12.140625" style="3" customWidth="1"/>
    <col min="12542" max="12542" width="10.42578125" style="3" customWidth="1"/>
    <col min="12543" max="12543" width="11.140625" style="3" customWidth="1"/>
    <col min="12544" max="12544" width="10.28515625" style="3" customWidth="1"/>
    <col min="12545" max="12545" width="11" style="3" customWidth="1"/>
    <col min="12546" max="12546" width="14.85546875" style="3" customWidth="1"/>
    <col min="12547" max="12547" width="9.140625" style="3"/>
    <col min="12548" max="12548" width="9.5703125" style="3" bestFit="1" customWidth="1"/>
    <col min="12549" max="12789" width="9.140625" style="3"/>
    <col min="12790" max="12790" width="4.7109375" style="3" customWidth="1"/>
    <col min="12791" max="12791" width="12.140625" style="3" customWidth="1"/>
    <col min="12792" max="12792" width="37.5703125" style="3" customWidth="1"/>
    <col min="12793" max="12793" width="8.5703125" style="3" customWidth="1"/>
    <col min="12794" max="12794" width="9.42578125" style="3" customWidth="1"/>
    <col min="12795" max="12795" width="12.5703125" style="3" bestFit="1" customWidth="1"/>
    <col min="12796" max="12796" width="11.28515625" style="3" customWidth="1"/>
    <col min="12797" max="12797" width="12.140625" style="3" customWidth="1"/>
    <col min="12798" max="12798" width="10.42578125" style="3" customWidth="1"/>
    <col min="12799" max="12799" width="11.140625" style="3" customWidth="1"/>
    <col min="12800" max="12800" width="10.28515625" style="3" customWidth="1"/>
    <col min="12801" max="12801" width="11" style="3" customWidth="1"/>
    <col min="12802" max="12802" width="14.85546875" style="3" customWidth="1"/>
    <col min="12803" max="12803" width="9.140625" style="3"/>
    <col min="12804" max="12804" width="9.5703125" style="3" bestFit="1" customWidth="1"/>
    <col min="12805" max="13045" width="9.140625" style="3"/>
    <col min="13046" max="13046" width="4.7109375" style="3" customWidth="1"/>
    <col min="13047" max="13047" width="12.140625" style="3" customWidth="1"/>
    <col min="13048" max="13048" width="37.5703125" style="3" customWidth="1"/>
    <col min="13049" max="13049" width="8.5703125" style="3" customWidth="1"/>
    <col min="13050" max="13050" width="9.42578125" style="3" customWidth="1"/>
    <col min="13051" max="13051" width="12.5703125" style="3" bestFit="1" customWidth="1"/>
    <col min="13052" max="13052" width="11.28515625" style="3" customWidth="1"/>
    <col min="13053" max="13053" width="12.140625" style="3" customWidth="1"/>
    <col min="13054" max="13054" width="10.42578125" style="3" customWidth="1"/>
    <col min="13055" max="13055" width="11.140625" style="3" customWidth="1"/>
    <col min="13056" max="13056" width="10.28515625" style="3" customWidth="1"/>
    <col min="13057" max="13057" width="11" style="3" customWidth="1"/>
    <col min="13058" max="13058" width="14.85546875" style="3" customWidth="1"/>
    <col min="13059" max="13059" width="9.140625" style="3"/>
    <col min="13060" max="13060" width="9.5703125" style="3" bestFit="1" customWidth="1"/>
    <col min="13061" max="13301" width="9.140625" style="3"/>
    <col min="13302" max="13302" width="4.7109375" style="3" customWidth="1"/>
    <col min="13303" max="13303" width="12.140625" style="3" customWidth="1"/>
    <col min="13304" max="13304" width="37.5703125" style="3" customWidth="1"/>
    <col min="13305" max="13305" width="8.5703125" style="3" customWidth="1"/>
    <col min="13306" max="13306" width="9.42578125" style="3" customWidth="1"/>
    <col min="13307" max="13307" width="12.5703125" style="3" bestFit="1" customWidth="1"/>
    <col min="13308" max="13308" width="11.28515625" style="3" customWidth="1"/>
    <col min="13309" max="13309" width="12.140625" style="3" customWidth="1"/>
    <col min="13310" max="13310" width="10.42578125" style="3" customWidth="1"/>
    <col min="13311" max="13311" width="11.140625" style="3" customWidth="1"/>
    <col min="13312" max="13312" width="10.28515625" style="3" customWidth="1"/>
    <col min="13313" max="13313" width="11" style="3" customWidth="1"/>
    <col min="13314" max="13314" width="14.85546875" style="3" customWidth="1"/>
    <col min="13315" max="13315" width="9.140625" style="3"/>
    <col min="13316" max="13316" width="9.5703125" style="3" bestFit="1" customWidth="1"/>
    <col min="13317" max="13557" width="9.140625" style="3"/>
    <col min="13558" max="13558" width="4.7109375" style="3" customWidth="1"/>
    <col min="13559" max="13559" width="12.140625" style="3" customWidth="1"/>
    <col min="13560" max="13560" width="37.5703125" style="3" customWidth="1"/>
    <col min="13561" max="13561" width="8.5703125" style="3" customWidth="1"/>
    <col min="13562" max="13562" width="9.42578125" style="3" customWidth="1"/>
    <col min="13563" max="13563" width="12.5703125" style="3" bestFit="1" customWidth="1"/>
    <col min="13564" max="13564" width="11.28515625" style="3" customWidth="1"/>
    <col min="13565" max="13565" width="12.140625" style="3" customWidth="1"/>
    <col min="13566" max="13566" width="10.42578125" style="3" customWidth="1"/>
    <col min="13567" max="13567" width="11.140625" style="3" customWidth="1"/>
    <col min="13568" max="13568" width="10.28515625" style="3" customWidth="1"/>
    <col min="13569" max="13569" width="11" style="3" customWidth="1"/>
    <col min="13570" max="13570" width="14.85546875" style="3" customWidth="1"/>
    <col min="13571" max="13571" width="9.140625" style="3"/>
    <col min="13572" max="13572" width="9.5703125" style="3" bestFit="1" customWidth="1"/>
    <col min="13573" max="13813" width="9.140625" style="3"/>
    <col min="13814" max="13814" width="4.7109375" style="3" customWidth="1"/>
    <col min="13815" max="13815" width="12.140625" style="3" customWidth="1"/>
    <col min="13816" max="13816" width="37.5703125" style="3" customWidth="1"/>
    <col min="13817" max="13817" width="8.5703125" style="3" customWidth="1"/>
    <col min="13818" max="13818" width="9.42578125" style="3" customWidth="1"/>
    <col min="13819" max="13819" width="12.5703125" style="3" bestFit="1" customWidth="1"/>
    <col min="13820" max="13820" width="11.28515625" style="3" customWidth="1"/>
    <col min="13821" max="13821" width="12.140625" style="3" customWidth="1"/>
    <col min="13822" max="13822" width="10.42578125" style="3" customWidth="1"/>
    <col min="13823" max="13823" width="11.140625" style="3" customWidth="1"/>
    <col min="13824" max="13824" width="10.28515625" style="3" customWidth="1"/>
    <col min="13825" max="13825" width="11" style="3" customWidth="1"/>
    <col min="13826" max="13826" width="14.85546875" style="3" customWidth="1"/>
    <col min="13827" max="13827" width="9.140625" style="3"/>
    <col min="13828" max="13828" width="9.5703125" style="3" bestFit="1" customWidth="1"/>
    <col min="13829" max="14069" width="9.140625" style="3"/>
    <col min="14070" max="14070" width="4.7109375" style="3" customWidth="1"/>
    <col min="14071" max="14071" width="12.140625" style="3" customWidth="1"/>
    <col min="14072" max="14072" width="37.5703125" style="3" customWidth="1"/>
    <col min="14073" max="14073" width="8.5703125" style="3" customWidth="1"/>
    <col min="14074" max="14074" width="9.42578125" style="3" customWidth="1"/>
    <col min="14075" max="14075" width="12.5703125" style="3" bestFit="1" customWidth="1"/>
    <col min="14076" max="14076" width="11.28515625" style="3" customWidth="1"/>
    <col min="14077" max="14077" width="12.140625" style="3" customWidth="1"/>
    <col min="14078" max="14078" width="10.42578125" style="3" customWidth="1"/>
    <col min="14079" max="14079" width="11.140625" style="3" customWidth="1"/>
    <col min="14080" max="14080" width="10.28515625" style="3" customWidth="1"/>
    <col min="14081" max="14081" width="11" style="3" customWidth="1"/>
    <col min="14082" max="14082" width="14.85546875" style="3" customWidth="1"/>
    <col min="14083" max="14083" width="9.140625" style="3"/>
    <col min="14084" max="14084" width="9.5703125" style="3" bestFit="1" customWidth="1"/>
    <col min="14085" max="14325" width="9.140625" style="3"/>
    <col min="14326" max="14326" width="4.7109375" style="3" customWidth="1"/>
    <col min="14327" max="14327" width="12.140625" style="3" customWidth="1"/>
    <col min="14328" max="14328" width="37.5703125" style="3" customWidth="1"/>
    <col min="14329" max="14329" width="8.5703125" style="3" customWidth="1"/>
    <col min="14330" max="14330" width="9.42578125" style="3" customWidth="1"/>
    <col min="14331" max="14331" width="12.5703125" style="3" bestFit="1" customWidth="1"/>
    <col min="14332" max="14332" width="11.28515625" style="3" customWidth="1"/>
    <col min="14333" max="14333" width="12.140625" style="3" customWidth="1"/>
    <col min="14334" max="14334" width="10.42578125" style="3" customWidth="1"/>
    <col min="14335" max="14335" width="11.140625" style="3" customWidth="1"/>
    <col min="14336" max="14336" width="10.28515625" style="3" customWidth="1"/>
    <col min="14337" max="14337" width="11" style="3" customWidth="1"/>
    <col min="14338" max="14338" width="14.85546875" style="3" customWidth="1"/>
    <col min="14339" max="14339" width="9.140625" style="3"/>
    <col min="14340" max="14340" width="9.5703125" style="3" bestFit="1" customWidth="1"/>
    <col min="14341" max="14581" width="9.140625" style="3"/>
    <col min="14582" max="14582" width="4.7109375" style="3" customWidth="1"/>
    <col min="14583" max="14583" width="12.140625" style="3" customWidth="1"/>
    <col min="14584" max="14584" width="37.5703125" style="3" customWidth="1"/>
    <col min="14585" max="14585" width="8.5703125" style="3" customWidth="1"/>
    <col min="14586" max="14586" width="9.42578125" style="3" customWidth="1"/>
    <col min="14587" max="14587" width="12.5703125" style="3" bestFit="1" customWidth="1"/>
    <col min="14588" max="14588" width="11.28515625" style="3" customWidth="1"/>
    <col min="14589" max="14589" width="12.140625" style="3" customWidth="1"/>
    <col min="14590" max="14590" width="10.42578125" style="3" customWidth="1"/>
    <col min="14591" max="14591" width="11.140625" style="3" customWidth="1"/>
    <col min="14592" max="14592" width="10.28515625" style="3" customWidth="1"/>
    <col min="14593" max="14593" width="11" style="3" customWidth="1"/>
    <col min="14594" max="14594" width="14.85546875" style="3" customWidth="1"/>
    <col min="14595" max="14595" width="9.140625" style="3"/>
    <col min="14596" max="14596" width="9.5703125" style="3" bestFit="1" customWidth="1"/>
    <col min="14597" max="14837" width="9.140625" style="3"/>
    <col min="14838" max="14838" width="4.7109375" style="3" customWidth="1"/>
    <col min="14839" max="14839" width="12.140625" style="3" customWidth="1"/>
    <col min="14840" max="14840" width="37.5703125" style="3" customWidth="1"/>
    <col min="14841" max="14841" width="8.5703125" style="3" customWidth="1"/>
    <col min="14842" max="14842" width="9.42578125" style="3" customWidth="1"/>
    <col min="14843" max="14843" width="12.5703125" style="3" bestFit="1" customWidth="1"/>
    <col min="14844" max="14844" width="11.28515625" style="3" customWidth="1"/>
    <col min="14845" max="14845" width="12.140625" style="3" customWidth="1"/>
    <col min="14846" max="14846" width="10.42578125" style="3" customWidth="1"/>
    <col min="14847" max="14847" width="11.140625" style="3" customWidth="1"/>
    <col min="14848" max="14848" width="10.28515625" style="3" customWidth="1"/>
    <col min="14849" max="14849" width="11" style="3" customWidth="1"/>
    <col min="14850" max="14850" width="14.85546875" style="3" customWidth="1"/>
    <col min="14851" max="14851" width="9.140625" style="3"/>
    <col min="14852" max="14852" width="9.5703125" style="3" bestFit="1" customWidth="1"/>
    <col min="14853" max="15093" width="9.140625" style="3"/>
    <col min="15094" max="15094" width="4.7109375" style="3" customWidth="1"/>
    <col min="15095" max="15095" width="12.140625" style="3" customWidth="1"/>
    <col min="15096" max="15096" width="37.5703125" style="3" customWidth="1"/>
    <col min="15097" max="15097" width="8.5703125" style="3" customWidth="1"/>
    <col min="15098" max="15098" width="9.42578125" style="3" customWidth="1"/>
    <col min="15099" max="15099" width="12.5703125" style="3" bestFit="1" customWidth="1"/>
    <col min="15100" max="15100" width="11.28515625" style="3" customWidth="1"/>
    <col min="15101" max="15101" width="12.140625" style="3" customWidth="1"/>
    <col min="15102" max="15102" width="10.42578125" style="3" customWidth="1"/>
    <col min="15103" max="15103" width="11.140625" style="3" customWidth="1"/>
    <col min="15104" max="15104" width="10.28515625" style="3" customWidth="1"/>
    <col min="15105" max="15105" width="11" style="3" customWidth="1"/>
    <col min="15106" max="15106" width="14.85546875" style="3" customWidth="1"/>
    <col min="15107" max="15107" width="9.140625" style="3"/>
    <col min="15108" max="15108" width="9.5703125" style="3" bestFit="1" customWidth="1"/>
    <col min="15109" max="15349" width="9.140625" style="3"/>
    <col min="15350" max="15350" width="4.7109375" style="3" customWidth="1"/>
    <col min="15351" max="15351" width="12.140625" style="3" customWidth="1"/>
    <col min="15352" max="15352" width="37.5703125" style="3" customWidth="1"/>
    <col min="15353" max="15353" width="8.5703125" style="3" customWidth="1"/>
    <col min="15354" max="15354" width="9.42578125" style="3" customWidth="1"/>
    <col min="15355" max="15355" width="12.5703125" style="3" bestFit="1" customWidth="1"/>
    <col min="15356" max="15356" width="11.28515625" style="3" customWidth="1"/>
    <col min="15357" max="15357" width="12.140625" style="3" customWidth="1"/>
    <col min="15358" max="15358" width="10.42578125" style="3" customWidth="1"/>
    <col min="15359" max="15359" width="11.140625" style="3" customWidth="1"/>
    <col min="15360" max="15360" width="10.28515625" style="3" customWidth="1"/>
    <col min="15361" max="15361" width="11" style="3" customWidth="1"/>
    <col min="15362" max="15362" width="14.85546875" style="3" customWidth="1"/>
    <col min="15363" max="15363" width="9.140625" style="3"/>
    <col min="15364" max="15364" width="9.5703125" style="3" bestFit="1" customWidth="1"/>
    <col min="15365" max="15605" width="9.140625" style="3"/>
    <col min="15606" max="15606" width="4.7109375" style="3" customWidth="1"/>
    <col min="15607" max="15607" width="12.140625" style="3" customWidth="1"/>
    <col min="15608" max="15608" width="37.5703125" style="3" customWidth="1"/>
    <col min="15609" max="15609" width="8.5703125" style="3" customWidth="1"/>
    <col min="15610" max="15610" width="9.42578125" style="3" customWidth="1"/>
    <col min="15611" max="15611" width="12.5703125" style="3" bestFit="1" customWidth="1"/>
    <col min="15612" max="15612" width="11.28515625" style="3" customWidth="1"/>
    <col min="15613" max="15613" width="12.140625" style="3" customWidth="1"/>
    <col min="15614" max="15614" width="10.42578125" style="3" customWidth="1"/>
    <col min="15615" max="15615" width="11.140625" style="3" customWidth="1"/>
    <col min="15616" max="15616" width="10.28515625" style="3" customWidth="1"/>
    <col min="15617" max="15617" width="11" style="3" customWidth="1"/>
    <col min="15618" max="15618" width="14.85546875" style="3" customWidth="1"/>
    <col min="15619" max="15619" width="9.140625" style="3"/>
    <col min="15620" max="15620" width="9.5703125" style="3" bestFit="1" customWidth="1"/>
    <col min="15621" max="15861" width="9.140625" style="3"/>
    <col min="15862" max="15862" width="4.7109375" style="3" customWidth="1"/>
    <col min="15863" max="15863" width="12.140625" style="3" customWidth="1"/>
    <col min="15864" max="15864" width="37.5703125" style="3" customWidth="1"/>
    <col min="15865" max="15865" width="8.5703125" style="3" customWidth="1"/>
    <col min="15866" max="15866" width="9.42578125" style="3" customWidth="1"/>
    <col min="15867" max="15867" width="12.5703125" style="3" bestFit="1" customWidth="1"/>
    <col min="15868" max="15868" width="11.28515625" style="3" customWidth="1"/>
    <col min="15869" max="15869" width="12.140625" style="3" customWidth="1"/>
    <col min="15870" max="15870" width="10.42578125" style="3" customWidth="1"/>
    <col min="15871" max="15871" width="11.140625" style="3" customWidth="1"/>
    <col min="15872" max="15872" width="10.28515625" style="3" customWidth="1"/>
    <col min="15873" max="15873" width="11" style="3" customWidth="1"/>
    <col min="15874" max="15874" width="14.85546875" style="3" customWidth="1"/>
    <col min="15875" max="15875" width="9.140625" style="3"/>
    <col min="15876" max="15876" width="9.5703125" style="3" bestFit="1" customWidth="1"/>
    <col min="15877" max="16117" width="9.140625" style="3"/>
    <col min="16118" max="16118" width="4.7109375" style="3" customWidth="1"/>
    <col min="16119" max="16119" width="12.140625" style="3" customWidth="1"/>
    <col min="16120" max="16120" width="37.5703125" style="3" customWidth="1"/>
    <col min="16121" max="16121" width="8.5703125" style="3" customWidth="1"/>
    <col min="16122" max="16122" width="9.42578125" style="3" customWidth="1"/>
    <col min="16123" max="16123" width="12.5703125" style="3" bestFit="1" customWidth="1"/>
    <col min="16124" max="16124" width="11.28515625" style="3" customWidth="1"/>
    <col min="16125" max="16125" width="12.140625" style="3" customWidth="1"/>
    <col min="16126" max="16126" width="10.42578125" style="3" customWidth="1"/>
    <col min="16127" max="16127" width="11.140625" style="3" customWidth="1"/>
    <col min="16128" max="16128" width="10.28515625" style="3" customWidth="1"/>
    <col min="16129" max="16129" width="11" style="3" customWidth="1"/>
    <col min="16130" max="16130" width="14.85546875" style="3" customWidth="1"/>
    <col min="16131" max="16131" width="9.140625" style="3"/>
    <col min="16132" max="16132" width="9.5703125" style="3" bestFit="1" customWidth="1"/>
    <col min="16133" max="16384" width="9.140625" style="3"/>
  </cols>
  <sheetData>
    <row r="1" spans="1:245" x14ac:dyDescent="0.25">
      <c r="A1" s="1" t="s">
        <v>353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</row>
    <row r="2" spans="1:245" x14ac:dyDescent="0.25">
      <c r="A2" s="1" t="s">
        <v>305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</row>
    <row r="3" spans="1:245" x14ac:dyDescent="0.25">
      <c r="A3" s="143" t="s">
        <v>311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</row>
    <row r="4" spans="1:245" ht="13.5" thickBot="1" x14ac:dyDescent="0.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5">
        <f>SUBTOTAL(109,K9:K221)</f>
        <v>0</v>
      </c>
      <c r="L4" s="5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</row>
    <row r="5" spans="1:245" ht="12.75" customHeight="1" thickBot="1" x14ac:dyDescent="0.3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8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</row>
    <row r="6" spans="1:245" ht="18" customHeight="1" thickBot="1" x14ac:dyDescent="0.3">
      <c r="A6" s="307" t="s">
        <v>2</v>
      </c>
      <c r="B6" s="306" t="s">
        <v>3</v>
      </c>
      <c r="C6" s="306" t="s">
        <v>4</v>
      </c>
      <c r="D6" s="306" t="s">
        <v>5</v>
      </c>
      <c r="E6" s="310" t="s">
        <v>6</v>
      </c>
      <c r="F6" s="310"/>
      <c r="G6" s="310" t="s">
        <v>7</v>
      </c>
      <c r="H6" s="310"/>
      <c r="I6" s="306" t="s">
        <v>8</v>
      </c>
      <c r="J6" s="306"/>
      <c r="K6" s="147" t="s">
        <v>9</v>
      </c>
      <c r="L6" s="10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</row>
    <row r="7" spans="1:245" ht="39.75" customHeight="1" thickBot="1" x14ac:dyDescent="0.3">
      <c r="A7" s="308"/>
      <c r="B7" s="309"/>
      <c r="C7" s="309"/>
      <c r="D7" s="309"/>
      <c r="E7" s="148" t="s">
        <v>10</v>
      </c>
      <c r="F7" s="149" t="s">
        <v>11</v>
      </c>
      <c r="G7" s="148" t="s">
        <v>10</v>
      </c>
      <c r="H7" s="149" t="s">
        <v>11</v>
      </c>
      <c r="I7" s="148" t="s">
        <v>10</v>
      </c>
      <c r="J7" s="149" t="s">
        <v>12</v>
      </c>
      <c r="K7" s="150" t="s">
        <v>13</v>
      </c>
      <c r="L7" s="1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</row>
    <row r="8" spans="1:245" ht="13.5" thickBot="1" x14ac:dyDescent="0.3">
      <c r="A8" s="151">
        <v>1</v>
      </c>
      <c r="B8" s="152">
        <v>2</v>
      </c>
      <c r="C8" s="152">
        <v>3</v>
      </c>
      <c r="D8" s="152">
        <v>4</v>
      </c>
      <c r="E8" s="152">
        <v>5</v>
      </c>
      <c r="F8" s="152">
        <v>6</v>
      </c>
      <c r="G8" s="152">
        <v>7</v>
      </c>
      <c r="H8" s="152">
        <v>8</v>
      </c>
      <c r="I8" s="152">
        <v>9</v>
      </c>
      <c r="J8" s="152">
        <v>10</v>
      </c>
      <c r="K8" s="152">
        <v>11</v>
      </c>
      <c r="L8" s="152">
        <v>12</v>
      </c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</row>
    <row r="9" spans="1:245" ht="33" customHeight="1" x14ac:dyDescent="0.25">
      <c r="A9" s="153"/>
      <c r="B9" s="154" t="s">
        <v>254</v>
      </c>
      <c r="C9" s="155"/>
      <c r="D9" s="155"/>
      <c r="E9" s="156"/>
      <c r="F9" s="157"/>
      <c r="G9" s="156"/>
      <c r="H9" s="157"/>
      <c r="I9" s="156"/>
      <c r="J9" s="157"/>
      <c r="K9" s="147"/>
      <c r="L9" s="23" t="s">
        <v>304</v>
      </c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</row>
    <row r="10" spans="1:245" ht="25.5" x14ac:dyDescent="0.25">
      <c r="A10" s="158">
        <v>1</v>
      </c>
      <c r="B10" s="159" t="s">
        <v>255</v>
      </c>
      <c r="C10" s="160" t="s">
        <v>317</v>
      </c>
      <c r="D10" s="161">
        <v>14</v>
      </c>
      <c r="E10" s="160"/>
      <c r="F10" s="162"/>
      <c r="G10" s="160"/>
      <c r="H10" s="162"/>
      <c r="I10" s="160"/>
      <c r="J10" s="162"/>
      <c r="K10" s="163"/>
      <c r="L10" s="23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</row>
    <row r="11" spans="1:245" x14ac:dyDescent="0.25">
      <c r="A11" s="158"/>
      <c r="B11" s="164" t="s">
        <v>14</v>
      </c>
      <c r="C11" s="160" t="s">
        <v>15</v>
      </c>
      <c r="D11" s="162">
        <v>38.919999999999995</v>
      </c>
      <c r="E11" s="160"/>
      <c r="F11" s="162"/>
      <c r="G11" s="165"/>
      <c r="H11" s="162"/>
      <c r="I11" s="160"/>
      <c r="J11" s="162"/>
      <c r="K11" s="163"/>
      <c r="L11" s="23" t="s">
        <v>304</v>
      </c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</row>
    <row r="12" spans="1:245" ht="25.5" x14ac:dyDescent="0.25">
      <c r="A12" s="158">
        <v>2</v>
      </c>
      <c r="B12" s="159" t="s">
        <v>256</v>
      </c>
      <c r="C12" s="166" t="s">
        <v>317</v>
      </c>
      <c r="D12" s="167">
        <v>10</v>
      </c>
      <c r="E12" s="160"/>
      <c r="F12" s="162"/>
      <c r="G12" s="160"/>
      <c r="H12" s="162"/>
      <c r="I12" s="160"/>
      <c r="J12" s="162"/>
      <c r="K12" s="163"/>
      <c r="L12" s="23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</row>
    <row r="13" spans="1:245" x14ac:dyDescent="0.25">
      <c r="A13" s="158"/>
      <c r="B13" s="168" t="s">
        <v>14</v>
      </c>
      <c r="C13" s="166" t="s">
        <v>15</v>
      </c>
      <c r="D13" s="169">
        <v>9.93</v>
      </c>
      <c r="E13" s="170"/>
      <c r="F13" s="169"/>
      <c r="G13" s="169"/>
      <c r="H13" s="169"/>
      <c r="I13" s="169"/>
      <c r="J13" s="169"/>
      <c r="K13" s="163"/>
      <c r="L13" s="23" t="s">
        <v>304</v>
      </c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</row>
    <row r="14" spans="1:245" ht="15" x14ac:dyDescent="0.25">
      <c r="A14" s="158">
        <v>3</v>
      </c>
      <c r="B14" s="159" t="s">
        <v>257</v>
      </c>
      <c r="C14" s="166" t="s">
        <v>317</v>
      </c>
      <c r="D14" s="167">
        <v>4</v>
      </c>
      <c r="E14" s="160"/>
      <c r="F14" s="162"/>
      <c r="G14" s="160"/>
      <c r="H14" s="162"/>
      <c r="I14" s="160"/>
      <c r="J14" s="162"/>
      <c r="K14" s="163"/>
      <c r="L14" s="23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</row>
    <row r="15" spans="1:245" x14ac:dyDescent="0.25">
      <c r="A15" s="158"/>
      <c r="B15" s="168" t="s">
        <v>14</v>
      </c>
      <c r="C15" s="166" t="s">
        <v>15</v>
      </c>
      <c r="D15" s="171">
        <v>0.44</v>
      </c>
      <c r="E15" s="172"/>
      <c r="F15" s="171"/>
      <c r="G15" s="169"/>
      <c r="H15" s="171"/>
      <c r="I15" s="171"/>
      <c r="J15" s="171"/>
      <c r="K15" s="163"/>
      <c r="L15" s="23" t="s">
        <v>304</v>
      </c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</row>
    <row r="16" spans="1:245" ht="15" x14ac:dyDescent="0.25">
      <c r="A16" s="158">
        <v>4</v>
      </c>
      <c r="B16" s="159" t="s">
        <v>332</v>
      </c>
      <c r="C16" s="166" t="s">
        <v>24</v>
      </c>
      <c r="D16" s="167">
        <v>50</v>
      </c>
      <c r="E16" s="160"/>
      <c r="F16" s="162"/>
      <c r="G16" s="160"/>
      <c r="H16" s="162"/>
      <c r="I16" s="160"/>
      <c r="J16" s="162"/>
      <c r="K16" s="163"/>
      <c r="L16" s="23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</row>
    <row r="17" spans="1:245" x14ac:dyDescent="0.25">
      <c r="A17" s="158"/>
      <c r="B17" s="168" t="s">
        <v>14</v>
      </c>
      <c r="C17" s="166" t="s">
        <v>15</v>
      </c>
      <c r="D17" s="171">
        <v>2.5</v>
      </c>
      <c r="E17" s="173"/>
      <c r="F17" s="174"/>
      <c r="G17" s="169"/>
      <c r="H17" s="169"/>
      <c r="I17" s="174"/>
      <c r="J17" s="174"/>
      <c r="K17" s="175"/>
      <c r="L17" s="23" t="s">
        <v>304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</row>
    <row r="18" spans="1:245" x14ac:dyDescent="0.25">
      <c r="A18" s="158"/>
      <c r="B18" s="164" t="s">
        <v>18</v>
      </c>
      <c r="C18" s="166" t="s">
        <v>19</v>
      </c>
      <c r="D18" s="171">
        <v>3.4799999999999995</v>
      </c>
      <c r="E18" s="176"/>
      <c r="F18" s="166"/>
      <c r="G18" s="166"/>
      <c r="H18" s="174"/>
      <c r="I18" s="171"/>
      <c r="J18" s="171"/>
      <c r="K18" s="163"/>
      <c r="L18" s="23" t="s">
        <v>304</v>
      </c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</row>
    <row r="19" spans="1:245" ht="15" x14ac:dyDescent="0.25">
      <c r="A19" s="158"/>
      <c r="B19" s="177" t="s">
        <v>20</v>
      </c>
      <c r="C19" s="166" t="s">
        <v>317</v>
      </c>
      <c r="D19" s="169">
        <v>4</v>
      </c>
      <c r="E19" s="165"/>
      <c r="F19" s="169"/>
      <c r="G19" s="174"/>
      <c r="H19" s="174"/>
      <c r="I19" s="174"/>
      <c r="J19" s="174"/>
      <c r="K19" s="175"/>
      <c r="L19" s="23" t="s">
        <v>302</v>
      </c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</row>
    <row r="20" spans="1:245" ht="13.5" thickBot="1" x14ac:dyDescent="0.3">
      <c r="A20" s="158"/>
      <c r="B20" s="168" t="s">
        <v>40</v>
      </c>
      <c r="C20" s="166" t="s">
        <v>19</v>
      </c>
      <c r="D20" s="174">
        <v>2.5000000000000001E-2</v>
      </c>
      <c r="E20" s="172"/>
      <c r="F20" s="174"/>
      <c r="G20" s="174"/>
      <c r="H20" s="174"/>
      <c r="I20" s="174"/>
      <c r="J20" s="174"/>
      <c r="K20" s="163"/>
      <c r="L20" s="23" t="s">
        <v>302</v>
      </c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</row>
    <row r="21" spans="1:245" ht="13.5" thickBot="1" x14ac:dyDescent="0.3">
      <c r="A21" s="178"/>
      <c r="B21" s="179" t="s">
        <v>258</v>
      </c>
      <c r="C21" s="180"/>
      <c r="D21" s="181"/>
      <c r="E21" s="181"/>
      <c r="F21" s="181"/>
      <c r="G21" s="180"/>
      <c r="H21" s="181"/>
      <c r="I21" s="180"/>
      <c r="J21" s="181"/>
      <c r="K21" s="182"/>
      <c r="L21" s="23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</row>
    <row r="22" spans="1:245" x14ac:dyDescent="0.25">
      <c r="A22" s="153"/>
      <c r="B22" s="154" t="s">
        <v>259</v>
      </c>
      <c r="C22" s="155"/>
      <c r="D22" s="155"/>
      <c r="E22" s="156"/>
      <c r="F22" s="157"/>
      <c r="G22" s="156"/>
      <c r="H22" s="157"/>
      <c r="I22" s="156"/>
      <c r="J22" s="157"/>
      <c r="K22" s="147"/>
      <c r="L22" s="23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</row>
    <row r="23" spans="1:245" ht="25.5" x14ac:dyDescent="0.25">
      <c r="A23" s="17">
        <v>5</v>
      </c>
      <c r="B23" s="183" t="s">
        <v>260</v>
      </c>
      <c r="C23" s="184" t="s">
        <v>261</v>
      </c>
      <c r="D23" s="185">
        <v>4</v>
      </c>
      <c r="E23" s="19"/>
      <c r="F23" s="186"/>
      <c r="G23" s="19"/>
      <c r="H23" s="186"/>
      <c r="I23" s="19"/>
      <c r="J23" s="186"/>
      <c r="K23" s="187"/>
      <c r="L23" s="23"/>
    </row>
    <row r="24" spans="1:245" x14ac:dyDescent="0.25">
      <c r="A24" s="17"/>
      <c r="B24" s="188" t="s">
        <v>14</v>
      </c>
      <c r="C24" s="19" t="s">
        <v>15</v>
      </c>
      <c r="D24" s="186">
        <v>0.96</v>
      </c>
      <c r="E24" s="19"/>
      <c r="F24" s="186"/>
      <c r="G24" s="189"/>
      <c r="H24" s="186"/>
      <c r="I24" s="19"/>
      <c r="J24" s="186"/>
      <c r="K24" s="163"/>
      <c r="L24" s="23" t="s">
        <v>304</v>
      </c>
    </row>
    <row r="25" spans="1:245" x14ac:dyDescent="0.25">
      <c r="A25" s="17"/>
      <c r="B25" s="188" t="s">
        <v>27</v>
      </c>
      <c r="C25" s="19" t="s">
        <v>46</v>
      </c>
      <c r="D25" s="186">
        <v>6</v>
      </c>
      <c r="E25" s="19"/>
      <c r="F25" s="186"/>
      <c r="G25" s="19"/>
      <c r="H25" s="186"/>
      <c r="I25" s="19"/>
      <c r="J25" s="186"/>
      <c r="K25" s="163"/>
      <c r="L25" s="23" t="s">
        <v>304</v>
      </c>
    </row>
    <row r="26" spans="1:245" x14ac:dyDescent="0.25">
      <c r="A26" s="17"/>
      <c r="B26" s="184" t="s">
        <v>21</v>
      </c>
      <c r="C26" s="19"/>
      <c r="D26" s="186"/>
      <c r="E26" s="19"/>
      <c r="F26" s="186"/>
      <c r="G26" s="19"/>
      <c r="H26" s="186"/>
      <c r="I26" s="19"/>
      <c r="J26" s="186"/>
      <c r="K26" s="187"/>
      <c r="L26" s="23"/>
    </row>
    <row r="27" spans="1:245" x14ac:dyDescent="0.25">
      <c r="A27" s="17"/>
      <c r="B27" s="190" t="s">
        <v>262</v>
      </c>
      <c r="C27" s="19" t="s">
        <v>30</v>
      </c>
      <c r="D27" s="186">
        <v>2.1880000000000002</v>
      </c>
      <c r="E27" s="186"/>
      <c r="F27" s="186"/>
      <c r="G27" s="19"/>
      <c r="H27" s="186"/>
      <c r="I27" s="19"/>
      <c r="J27" s="186"/>
      <c r="K27" s="163"/>
      <c r="L27" s="23" t="s">
        <v>302</v>
      </c>
    </row>
    <row r="28" spans="1:245" x14ac:dyDescent="0.25">
      <c r="A28" s="17"/>
      <c r="B28" s="190" t="s">
        <v>263</v>
      </c>
      <c r="C28" s="19" t="s">
        <v>30</v>
      </c>
      <c r="D28" s="186">
        <v>0.40511999999999998</v>
      </c>
      <c r="E28" s="186"/>
      <c r="F28" s="186"/>
      <c r="G28" s="19"/>
      <c r="H28" s="186"/>
      <c r="I28" s="19"/>
      <c r="J28" s="186"/>
      <c r="K28" s="163"/>
      <c r="L28" s="23" t="s">
        <v>302</v>
      </c>
    </row>
    <row r="29" spans="1:245" ht="38.25" x14ac:dyDescent="0.25">
      <c r="A29" s="191">
        <v>6</v>
      </c>
      <c r="B29" s="192" t="s">
        <v>285</v>
      </c>
      <c r="C29" s="193" t="s">
        <v>28</v>
      </c>
      <c r="D29" s="194">
        <v>4</v>
      </c>
      <c r="E29" s="193"/>
      <c r="F29" s="195"/>
      <c r="G29" s="193"/>
      <c r="H29" s="195"/>
      <c r="I29" s="193"/>
      <c r="J29" s="195"/>
      <c r="K29" s="196"/>
      <c r="L29" s="23"/>
    </row>
    <row r="30" spans="1:245" x14ac:dyDescent="0.25">
      <c r="A30" s="17"/>
      <c r="B30" s="188" t="s">
        <v>14</v>
      </c>
      <c r="C30" s="19" t="s">
        <v>15</v>
      </c>
      <c r="D30" s="186">
        <v>16.2</v>
      </c>
      <c r="E30" s="19"/>
      <c r="F30" s="186"/>
      <c r="G30" s="189"/>
      <c r="H30" s="186"/>
      <c r="I30" s="19"/>
      <c r="J30" s="186"/>
      <c r="K30" s="187"/>
      <c r="L30" s="23" t="s">
        <v>304</v>
      </c>
    </row>
    <row r="31" spans="1:245" x14ac:dyDescent="0.25">
      <c r="A31" s="17"/>
      <c r="B31" s="197" t="s">
        <v>264</v>
      </c>
      <c r="C31" s="19" t="s">
        <v>46</v>
      </c>
      <c r="D31" s="186">
        <v>1.6440000000000001</v>
      </c>
      <c r="E31" s="19"/>
      <c r="F31" s="186"/>
      <c r="G31" s="19"/>
      <c r="H31" s="186"/>
      <c r="I31" s="19"/>
      <c r="J31" s="186"/>
      <c r="K31" s="187"/>
      <c r="L31" s="23" t="s">
        <v>304</v>
      </c>
    </row>
    <row r="32" spans="1:245" x14ac:dyDescent="0.25">
      <c r="A32" s="17"/>
      <c r="B32" s="198" t="s">
        <v>265</v>
      </c>
      <c r="C32" s="19" t="s">
        <v>46</v>
      </c>
      <c r="D32" s="199">
        <v>0.1424</v>
      </c>
      <c r="E32" s="186"/>
      <c r="F32" s="186"/>
      <c r="G32" s="19"/>
      <c r="H32" s="186"/>
      <c r="I32" s="19"/>
      <c r="J32" s="186"/>
      <c r="K32" s="187"/>
      <c r="L32" s="23" t="s">
        <v>304</v>
      </c>
    </row>
    <row r="33" spans="1:12" x14ac:dyDescent="0.25">
      <c r="A33" s="17"/>
      <c r="B33" s="184" t="s">
        <v>21</v>
      </c>
      <c r="C33" s="19"/>
      <c r="D33" s="186"/>
      <c r="E33" s="19"/>
      <c r="F33" s="186"/>
      <c r="G33" s="19"/>
      <c r="H33" s="186"/>
      <c r="I33" s="19"/>
      <c r="J33" s="186"/>
      <c r="K33" s="187"/>
      <c r="L33" s="23"/>
    </row>
    <row r="34" spans="1:12" x14ac:dyDescent="0.25">
      <c r="A34" s="17"/>
      <c r="B34" s="198" t="s">
        <v>266</v>
      </c>
      <c r="C34" s="19" t="s">
        <v>24</v>
      </c>
      <c r="D34" s="189">
        <v>13.6</v>
      </c>
      <c r="E34" s="189"/>
      <c r="F34" s="186"/>
      <c r="G34" s="19"/>
      <c r="H34" s="186"/>
      <c r="I34" s="19"/>
      <c r="J34" s="186"/>
      <c r="K34" s="187"/>
      <c r="L34" s="23" t="s">
        <v>302</v>
      </c>
    </row>
    <row r="35" spans="1:12" x14ac:dyDescent="0.25">
      <c r="A35" s="17"/>
      <c r="B35" s="198" t="s">
        <v>267</v>
      </c>
      <c r="C35" s="19" t="s">
        <v>24</v>
      </c>
      <c r="D35" s="189">
        <v>1.6</v>
      </c>
      <c r="E35" s="186"/>
      <c r="F35" s="186"/>
      <c r="G35" s="19"/>
      <c r="H35" s="186"/>
      <c r="I35" s="19"/>
      <c r="J35" s="186"/>
      <c r="K35" s="187"/>
      <c r="L35" s="23" t="s">
        <v>302</v>
      </c>
    </row>
    <row r="36" spans="1:12" ht="25.5" x14ac:dyDescent="0.25">
      <c r="A36" s="17"/>
      <c r="B36" s="198" t="s">
        <v>268</v>
      </c>
      <c r="C36" s="19" t="s">
        <v>319</v>
      </c>
      <c r="D36" s="186">
        <v>5.7599999999999998E-2</v>
      </c>
      <c r="E36" s="186"/>
      <c r="F36" s="186"/>
      <c r="G36" s="19"/>
      <c r="H36" s="186"/>
      <c r="I36" s="19"/>
      <c r="J36" s="186"/>
      <c r="K36" s="187"/>
      <c r="L36" s="23" t="s">
        <v>302</v>
      </c>
    </row>
    <row r="37" spans="1:12" x14ac:dyDescent="0.25">
      <c r="A37" s="17"/>
      <c r="B37" s="190" t="s">
        <v>262</v>
      </c>
      <c r="C37" s="19" t="s">
        <v>269</v>
      </c>
      <c r="D37" s="200">
        <v>1.6080000000000001</v>
      </c>
      <c r="E37" s="186"/>
      <c r="F37" s="186"/>
      <c r="G37" s="19"/>
      <c r="H37" s="186"/>
      <c r="I37" s="19"/>
      <c r="J37" s="186"/>
      <c r="K37" s="187"/>
      <c r="L37" s="23" t="s">
        <v>302</v>
      </c>
    </row>
    <row r="38" spans="1:12" x14ac:dyDescent="0.25">
      <c r="A38" s="17"/>
      <c r="B38" s="188" t="s">
        <v>40</v>
      </c>
      <c r="C38" s="19" t="s">
        <v>19</v>
      </c>
      <c r="D38" s="186">
        <v>0.85599999999999998</v>
      </c>
      <c r="E38" s="19"/>
      <c r="F38" s="186"/>
      <c r="G38" s="19"/>
      <c r="H38" s="186"/>
      <c r="I38" s="19"/>
      <c r="J38" s="186"/>
      <c r="K38" s="187"/>
      <c r="L38" s="23" t="s">
        <v>302</v>
      </c>
    </row>
    <row r="39" spans="1:12" x14ac:dyDescent="0.25">
      <c r="A39" s="191">
        <v>7</v>
      </c>
      <c r="B39" s="192" t="s">
        <v>270</v>
      </c>
      <c r="C39" s="193" t="s">
        <v>271</v>
      </c>
      <c r="D39" s="194">
        <v>4</v>
      </c>
      <c r="E39" s="193"/>
      <c r="F39" s="195"/>
      <c r="G39" s="193"/>
      <c r="H39" s="195"/>
      <c r="I39" s="193"/>
      <c r="J39" s="195"/>
      <c r="K39" s="187"/>
      <c r="L39" s="23"/>
    </row>
    <row r="40" spans="1:12" x14ac:dyDescent="0.25">
      <c r="A40" s="17"/>
      <c r="B40" s="188" t="s">
        <v>14</v>
      </c>
      <c r="C40" s="19" t="s">
        <v>15</v>
      </c>
      <c r="D40" s="186">
        <v>7.04</v>
      </c>
      <c r="E40" s="19"/>
      <c r="F40" s="186"/>
      <c r="G40" s="189"/>
      <c r="H40" s="186"/>
      <c r="I40" s="19"/>
      <c r="J40" s="186"/>
      <c r="K40" s="187"/>
      <c r="L40" s="23" t="s">
        <v>304</v>
      </c>
    </row>
    <row r="41" spans="1:12" x14ac:dyDescent="0.25">
      <c r="A41" s="17"/>
      <c r="B41" s="188" t="s">
        <v>18</v>
      </c>
      <c r="C41" s="19" t="s">
        <v>19</v>
      </c>
      <c r="D41" s="186">
        <v>0.64</v>
      </c>
      <c r="E41" s="19"/>
      <c r="F41" s="186"/>
      <c r="G41" s="19"/>
      <c r="H41" s="186"/>
      <c r="I41" s="19"/>
      <c r="J41" s="186"/>
      <c r="K41" s="187"/>
      <c r="L41" s="23" t="s">
        <v>304</v>
      </c>
    </row>
    <row r="42" spans="1:12" x14ac:dyDescent="0.25">
      <c r="A42" s="17"/>
      <c r="B42" s="197" t="s">
        <v>264</v>
      </c>
      <c r="C42" s="19" t="s">
        <v>46</v>
      </c>
      <c r="D42" s="186">
        <v>2.5343999999999998</v>
      </c>
      <c r="E42" s="19"/>
      <c r="F42" s="186"/>
      <c r="G42" s="19"/>
      <c r="H42" s="186"/>
      <c r="I42" s="19"/>
      <c r="J42" s="186"/>
      <c r="K42" s="187"/>
      <c r="L42" s="23" t="s">
        <v>304</v>
      </c>
    </row>
    <row r="43" spans="1:12" x14ac:dyDescent="0.25">
      <c r="A43" s="17"/>
      <c r="B43" s="198" t="s">
        <v>272</v>
      </c>
      <c r="C43" s="19" t="s">
        <v>46</v>
      </c>
      <c r="D43" s="189">
        <v>1</v>
      </c>
      <c r="E43" s="186"/>
      <c r="F43" s="186"/>
      <c r="G43" s="19"/>
      <c r="H43" s="186"/>
      <c r="I43" s="19"/>
      <c r="J43" s="186"/>
      <c r="K43" s="187"/>
      <c r="L43" s="23" t="s">
        <v>304</v>
      </c>
    </row>
    <row r="44" spans="1:12" x14ac:dyDescent="0.25">
      <c r="A44" s="17"/>
      <c r="B44" s="184" t="s">
        <v>21</v>
      </c>
      <c r="C44" s="19"/>
      <c r="D44" s="186"/>
      <c r="E44" s="19"/>
      <c r="F44" s="186"/>
      <c r="G44" s="19"/>
      <c r="H44" s="186"/>
      <c r="I44" s="19"/>
      <c r="J44" s="186"/>
      <c r="K44" s="187"/>
      <c r="L44" s="23"/>
    </row>
    <row r="45" spans="1:12" x14ac:dyDescent="0.25">
      <c r="A45" s="17"/>
      <c r="B45" s="188" t="s">
        <v>40</v>
      </c>
      <c r="C45" s="19" t="s">
        <v>19</v>
      </c>
      <c r="D45" s="186">
        <v>0.16</v>
      </c>
      <c r="E45" s="19"/>
      <c r="F45" s="186"/>
      <c r="G45" s="19"/>
      <c r="H45" s="186"/>
      <c r="I45" s="19"/>
      <c r="J45" s="186"/>
      <c r="K45" s="187"/>
      <c r="L45" s="23" t="s">
        <v>302</v>
      </c>
    </row>
    <row r="46" spans="1:12" ht="25.5" x14ac:dyDescent="0.25">
      <c r="A46" s="17">
        <v>8</v>
      </c>
      <c r="B46" s="183" t="s">
        <v>273</v>
      </c>
      <c r="C46" s="19" t="s">
        <v>317</v>
      </c>
      <c r="D46" s="201">
        <v>0.28000000000000003</v>
      </c>
      <c r="E46" s="19"/>
      <c r="F46" s="186"/>
      <c r="G46" s="19"/>
      <c r="H46" s="186"/>
      <c r="I46" s="19"/>
      <c r="J46" s="186"/>
      <c r="K46" s="187"/>
      <c r="L46" s="23"/>
    </row>
    <row r="47" spans="1:12" x14ac:dyDescent="0.25">
      <c r="A47" s="17"/>
      <c r="B47" s="188" t="s">
        <v>22</v>
      </c>
      <c r="C47" s="19" t="s">
        <v>15</v>
      </c>
      <c r="D47" s="186">
        <v>0.38360000000000005</v>
      </c>
      <c r="E47" s="19"/>
      <c r="F47" s="186"/>
      <c r="G47" s="189"/>
      <c r="H47" s="189"/>
      <c r="I47" s="189"/>
      <c r="J47" s="189"/>
      <c r="K47" s="202"/>
      <c r="L47" s="23" t="s">
        <v>304</v>
      </c>
    </row>
    <row r="48" spans="1:12" x14ac:dyDescent="0.25">
      <c r="A48" s="17"/>
      <c r="B48" s="188" t="s">
        <v>27</v>
      </c>
      <c r="C48" s="19" t="s">
        <v>46</v>
      </c>
      <c r="D48" s="186">
        <v>7.9240000000000019E-2</v>
      </c>
      <c r="E48" s="19"/>
      <c r="F48" s="186"/>
      <c r="G48" s="19"/>
      <c r="H48" s="186"/>
      <c r="I48" s="19"/>
      <c r="J48" s="186"/>
      <c r="K48" s="187"/>
      <c r="L48" s="23" t="s">
        <v>304</v>
      </c>
    </row>
    <row r="49" spans="1:245" ht="15" x14ac:dyDescent="0.25">
      <c r="A49" s="17"/>
      <c r="B49" s="188" t="s">
        <v>274</v>
      </c>
      <c r="C49" s="19" t="s">
        <v>317</v>
      </c>
      <c r="D49" s="186">
        <v>0.28560000000000002</v>
      </c>
      <c r="E49" s="189"/>
      <c r="F49" s="186"/>
      <c r="G49" s="19"/>
      <c r="H49" s="186"/>
      <c r="I49" s="19"/>
      <c r="J49" s="186"/>
      <c r="K49" s="187"/>
      <c r="L49" s="23" t="s">
        <v>302</v>
      </c>
    </row>
    <row r="50" spans="1:245" ht="13.5" thickBot="1" x14ac:dyDescent="0.3">
      <c r="A50" s="17"/>
      <c r="B50" s="188" t="s">
        <v>23</v>
      </c>
      <c r="C50" s="19" t="s">
        <v>19</v>
      </c>
      <c r="D50" s="186">
        <v>0.1736</v>
      </c>
      <c r="E50" s="19"/>
      <c r="F50" s="186"/>
      <c r="G50" s="186"/>
      <c r="H50" s="186"/>
      <c r="I50" s="19"/>
      <c r="J50" s="186"/>
      <c r="K50" s="187"/>
      <c r="L50" s="23" t="s">
        <v>302</v>
      </c>
    </row>
    <row r="51" spans="1:245" ht="13.5" thickBot="1" x14ac:dyDescent="0.3">
      <c r="A51" s="178"/>
      <c r="B51" s="179" t="s">
        <v>283</v>
      </c>
      <c r="C51" s="180"/>
      <c r="D51" s="181"/>
      <c r="E51" s="181"/>
      <c r="F51" s="181"/>
      <c r="G51" s="180"/>
      <c r="H51" s="181"/>
      <c r="I51" s="180"/>
      <c r="J51" s="181"/>
      <c r="K51" s="182"/>
      <c r="L51" s="23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</row>
    <row r="52" spans="1:245" x14ac:dyDescent="0.25">
      <c r="A52" s="153"/>
      <c r="B52" s="154" t="s">
        <v>282</v>
      </c>
      <c r="C52" s="155"/>
      <c r="D52" s="155"/>
      <c r="E52" s="156"/>
      <c r="F52" s="157"/>
      <c r="G52" s="156"/>
      <c r="H52" s="157"/>
      <c r="I52" s="156"/>
      <c r="J52" s="157"/>
      <c r="K52" s="147"/>
      <c r="L52" s="23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</row>
    <row r="53" spans="1:245" ht="38.25" x14ac:dyDescent="0.25">
      <c r="A53" s="158">
        <v>9</v>
      </c>
      <c r="B53" s="159" t="s">
        <v>91</v>
      </c>
      <c r="C53" s="160" t="s">
        <v>28</v>
      </c>
      <c r="D53" s="161">
        <v>1</v>
      </c>
      <c r="E53" s="160"/>
      <c r="F53" s="162"/>
      <c r="G53" s="160"/>
      <c r="H53" s="162"/>
      <c r="I53" s="160"/>
      <c r="J53" s="162"/>
      <c r="K53" s="163"/>
      <c r="L53" s="23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</row>
    <row r="54" spans="1:245" x14ac:dyDescent="0.25">
      <c r="A54" s="158"/>
      <c r="B54" s="164" t="s">
        <v>14</v>
      </c>
      <c r="C54" s="160" t="s">
        <v>15</v>
      </c>
      <c r="D54" s="165">
        <v>3</v>
      </c>
      <c r="E54" s="160"/>
      <c r="F54" s="162"/>
      <c r="G54" s="165"/>
      <c r="H54" s="165"/>
      <c r="I54" s="165"/>
      <c r="J54" s="165"/>
      <c r="K54" s="175"/>
      <c r="L54" s="23" t="s">
        <v>304</v>
      </c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</row>
    <row r="55" spans="1:245" x14ac:dyDescent="0.25">
      <c r="A55" s="158"/>
      <c r="B55" s="164" t="s">
        <v>27</v>
      </c>
      <c r="C55" s="160" t="s">
        <v>19</v>
      </c>
      <c r="D55" s="162">
        <v>0.66</v>
      </c>
      <c r="E55" s="160"/>
      <c r="F55" s="162"/>
      <c r="G55" s="160"/>
      <c r="H55" s="162"/>
      <c r="I55" s="160"/>
      <c r="J55" s="162"/>
      <c r="K55" s="163"/>
      <c r="L55" s="23" t="s">
        <v>304</v>
      </c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</row>
    <row r="56" spans="1:245" x14ac:dyDescent="0.25">
      <c r="A56" s="158"/>
      <c r="B56" s="176" t="s">
        <v>21</v>
      </c>
      <c r="C56" s="160"/>
      <c r="D56" s="162"/>
      <c r="E56" s="160"/>
      <c r="F56" s="162"/>
      <c r="G56" s="160"/>
      <c r="H56" s="162"/>
      <c r="I56" s="160"/>
      <c r="J56" s="162"/>
      <c r="K56" s="163"/>
      <c r="L56" s="23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</row>
    <row r="57" spans="1:245" ht="38.25" x14ac:dyDescent="0.25">
      <c r="A57" s="158"/>
      <c r="B57" s="203" t="s">
        <v>92</v>
      </c>
      <c r="C57" s="160" t="s">
        <v>28</v>
      </c>
      <c r="D57" s="165">
        <v>1</v>
      </c>
      <c r="E57" s="165"/>
      <c r="F57" s="165"/>
      <c r="G57" s="165"/>
      <c r="H57" s="165"/>
      <c r="I57" s="165"/>
      <c r="J57" s="165"/>
      <c r="K57" s="175"/>
      <c r="L57" s="23" t="s">
        <v>302</v>
      </c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</row>
    <row r="58" spans="1:245" x14ac:dyDescent="0.25">
      <c r="A58" s="158"/>
      <c r="B58" s="164" t="s">
        <v>40</v>
      </c>
      <c r="C58" s="160" t="s">
        <v>19</v>
      </c>
      <c r="D58" s="162">
        <v>5.32</v>
      </c>
      <c r="E58" s="160"/>
      <c r="F58" s="162"/>
      <c r="G58" s="160"/>
      <c r="H58" s="162"/>
      <c r="I58" s="160"/>
      <c r="J58" s="162"/>
      <c r="K58" s="163"/>
      <c r="L58" s="23" t="s">
        <v>302</v>
      </c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</row>
    <row r="59" spans="1:245" ht="25.5" x14ac:dyDescent="0.25">
      <c r="A59" s="158">
        <v>10</v>
      </c>
      <c r="B59" s="159" t="s">
        <v>93</v>
      </c>
      <c r="C59" s="160" t="s">
        <v>28</v>
      </c>
      <c r="D59" s="161">
        <v>2</v>
      </c>
      <c r="E59" s="160"/>
      <c r="F59" s="162"/>
      <c r="G59" s="160"/>
      <c r="H59" s="162"/>
      <c r="I59" s="160"/>
      <c r="J59" s="162"/>
      <c r="K59" s="163"/>
      <c r="L59" s="23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</row>
    <row r="60" spans="1:245" x14ac:dyDescent="0.25">
      <c r="A60" s="158"/>
      <c r="B60" s="164" t="s">
        <v>14</v>
      </c>
      <c r="C60" s="160" t="s">
        <v>15</v>
      </c>
      <c r="D60" s="165">
        <v>8</v>
      </c>
      <c r="E60" s="160"/>
      <c r="F60" s="162"/>
      <c r="G60" s="165"/>
      <c r="H60" s="165"/>
      <c r="I60" s="160"/>
      <c r="J60" s="162"/>
      <c r="K60" s="175"/>
      <c r="L60" s="23" t="s">
        <v>304</v>
      </c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</row>
    <row r="61" spans="1:245" x14ac:dyDescent="0.25">
      <c r="A61" s="158"/>
      <c r="B61" s="164" t="s">
        <v>27</v>
      </c>
      <c r="C61" s="160" t="s">
        <v>19</v>
      </c>
      <c r="D61" s="162">
        <v>0.54</v>
      </c>
      <c r="E61" s="160"/>
      <c r="F61" s="162"/>
      <c r="G61" s="160"/>
      <c r="H61" s="162"/>
      <c r="I61" s="160"/>
      <c r="J61" s="162"/>
      <c r="K61" s="163"/>
      <c r="L61" s="23" t="s">
        <v>304</v>
      </c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</row>
    <row r="62" spans="1:245" x14ac:dyDescent="0.25">
      <c r="A62" s="158"/>
      <c r="B62" s="176" t="s">
        <v>21</v>
      </c>
      <c r="C62" s="160"/>
      <c r="D62" s="162"/>
      <c r="E62" s="160"/>
      <c r="F62" s="162"/>
      <c r="G62" s="160"/>
      <c r="H62" s="162"/>
      <c r="I62" s="160"/>
      <c r="J62" s="162"/>
      <c r="K62" s="163"/>
      <c r="L62" s="23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</row>
    <row r="63" spans="1:245" ht="25.5" x14ac:dyDescent="0.25">
      <c r="A63" s="158"/>
      <c r="B63" s="204" t="s">
        <v>94</v>
      </c>
      <c r="C63" s="160" t="s">
        <v>28</v>
      </c>
      <c r="D63" s="165">
        <v>2</v>
      </c>
      <c r="E63" s="165"/>
      <c r="F63" s="165"/>
      <c r="G63" s="165"/>
      <c r="H63" s="165"/>
      <c r="I63" s="165"/>
      <c r="J63" s="165"/>
      <c r="K63" s="175"/>
      <c r="L63" s="23" t="s">
        <v>302</v>
      </c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</row>
    <row r="64" spans="1:245" x14ac:dyDescent="0.25">
      <c r="A64" s="158"/>
      <c r="B64" s="164" t="s">
        <v>40</v>
      </c>
      <c r="C64" s="160" t="s">
        <v>19</v>
      </c>
      <c r="D64" s="162">
        <v>7.3</v>
      </c>
      <c r="E64" s="160"/>
      <c r="F64" s="162"/>
      <c r="G64" s="160"/>
      <c r="H64" s="162"/>
      <c r="I64" s="160"/>
      <c r="J64" s="162"/>
      <c r="K64" s="163"/>
      <c r="L64" s="23" t="s">
        <v>302</v>
      </c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</row>
    <row r="65" spans="1:245" ht="25.5" x14ac:dyDescent="0.25">
      <c r="A65" s="158">
        <v>11</v>
      </c>
      <c r="B65" s="159" t="s">
        <v>247</v>
      </c>
      <c r="C65" s="160" t="s">
        <v>28</v>
      </c>
      <c r="D65" s="161">
        <v>1</v>
      </c>
      <c r="E65" s="160"/>
      <c r="F65" s="162"/>
      <c r="G65" s="160"/>
      <c r="H65" s="162"/>
      <c r="I65" s="160"/>
      <c r="J65" s="162"/>
      <c r="K65" s="163"/>
      <c r="L65" s="23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</row>
    <row r="66" spans="1:245" x14ac:dyDescent="0.25">
      <c r="A66" s="158"/>
      <c r="B66" s="164" t="s">
        <v>14</v>
      </c>
      <c r="C66" s="160" t="s">
        <v>15</v>
      </c>
      <c r="D66" s="165">
        <v>3</v>
      </c>
      <c r="E66" s="160"/>
      <c r="F66" s="162"/>
      <c r="G66" s="165"/>
      <c r="H66" s="165"/>
      <c r="I66" s="160"/>
      <c r="J66" s="162"/>
      <c r="K66" s="175"/>
      <c r="L66" s="23" t="s">
        <v>304</v>
      </c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</row>
    <row r="67" spans="1:245" x14ac:dyDescent="0.25">
      <c r="A67" s="158"/>
      <c r="B67" s="164" t="s">
        <v>27</v>
      </c>
      <c r="C67" s="160" t="s">
        <v>19</v>
      </c>
      <c r="D67" s="162">
        <v>0.12</v>
      </c>
      <c r="E67" s="160"/>
      <c r="F67" s="162"/>
      <c r="G67" s="160"/>
      <c r="H67" s="162"/>
      <c r="I67" s="160"/>
      <c r="J67" s="162"/>
      <c r="K67" s="163"/>
      <c r="L67" s="23" t="s">
        <v>304</v>
      </c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</row>
    <row r="68" spans="1:245" x14ac:dyDescent="0.25">
      <c r="A68" s="158"/>
      <c r="B68" s="176" t="s">
        <v>21</v>
      </c>
      <c r="C68" s="160"/>
      <c r="D68" s="162"/>
      <c r="E68" s="160"/>
      <c r="F68" s="162"/>
      <c r="G68" s="160"/>
      <c r="H68" s="162"/>
      <c r="I68" s="160"/>
      <c r="J68" s="162"/>
      <c r="K68" s="163"/>
      <c r="L68" s="23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</row>
    <row r="69" spans="1:245" ht="25.5" x14ac:dyDescent="0.25">
      <c r="A69" s="158"/>
      <c r="B69" s="204" t="s">
        <v>248</v>
      </c>
      <c r="C69" s="160" t="s">
        <v>28</v>
      </c>
      <c r="D69" s="165">
        <v>1</v>
      </c>
      <c r="E69" s="165"/>
      <c r="F69" s="165"/>
      <c r="G69" s="165"/>
      <c r="H69" s="165"/>
      <c r="I69" s="165"/>
      <c r="J69" s="165"/>
      <c r="K69" s="175"/>
      <c r="L69" s="23" t="s">
        <v>302</v>
      </c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</row>
    <row r="70" spans="1:245" x14ac:dyDescent="0.25">
      <c r="A70" s="158"/>
      <c r="B70" s="164" t="s">
        <v>40</v>
      </c>
      <c r="C70" s="160" t="s">
        <v>19</v>
      </c>
      <c r="D70" s="162">
        <v>2.5499999999999998</v>
      </c>
      <c r="E70" s="160"/>
      <c r="F70" s="162"/>
      <c r="G70" s="160"/>
      <c r="H70" s="162"/>
      <c r="I70" s="160"/>
      <c r="J70" s="162"/>
      <c r="K70" s="163"/>
      <c r="L70" s="23" t="s">
        <v>302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</row>
    <row r="71" spans="1:245" ht="25.5" x14ac:dyDescent="0.25">
      <c r="A71" s="158">
        <v>12</v>
      </c>
      <c r="B71" s="159" t="s">
        <v>95</v>
      </c>
      <c r="C71" s="160" t="s">
        <v>28</v>
      </c>
      <c r="D71" s="161">
        <v>1</v>
      </c>
      <c r="E71" s="160"/>
      <c r="F71" s="162"/>
      <c r="G71" s="160"/>
      <c r="H71" s="162"/>
      <c r="I71" s="160"/>
      <c r="J71" s="162"/>
      <c r="K71" s="163"/>
      <c r="L71" s="23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</row>
    <row r="72" spans="1:245" x14ac:dyDescent="0.25">
      <c r="A72" s="158"/>
      <c r="B72" s="164" t="s">
        <v>14</v>
      </c>
      <c r="C72" s="160" t="s">
        <v>15</v>
      </c>
      <c r="D72" s="165">
        <v>2</v>
      </c>
      <c r="E72" s="160"/>
      <c r="F72" s="162"/>
      <c r="G72" s="165"/>
      <c r="H72" s="165"/>
      <c r="I72" s="165"/>
      <c r="J72" s="165"/>
      <c r="K72" s="175"/>
      <c r="L72" s="23" t="s">
        <v>304</v>
      </c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</row>
    <row r="73" spans="1:245" x14ac:dyDescent="0.25">
      <c r="A73" s="158"/>
      <c r="B73" s="164" t="s">
        <v>96</v>
      </c>
      <c r="C73" s="160" t="s">
        <v>19</v>
      </c>
      <c r="D73" s="162">
        <v>0.09</v>
      </c>
      <c r="E73" s="160"/>
      <c r="F73" s="162"/>
      <c r="G73" s="160"/>
      <c r="H73" s="162"/>
      <c r="I73" s="160"/>
      <c r="J73" s="162"/>
      <c r="K73" s="163"/>
      <c r="L73" s="23" t="s">
        <v>304</v>
      </c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  <c r="FY73" s="144"/>
      <c r="FZ73" s="144"/>
      <c r="GA73" s="144"/>
      <c r="GB73" s="144"/>
      <c r="GC73" s="144"/>
      <c r="GD73" s="144"/>
      <c r="GE73" s="144"/>
      <c r="GF73" s="144"/>
      <c r="GG73" s="144"/>
      <c r="GH73" s="144"/>
      <c r="GI73" s="144"/>
      <c r="GJ73" s="144"/>
      <c r="GK73" s="144"/>
      <c r="GL73" s="144"/>
      <c r="GM73" s="144"/>
      <c r="GN73" s="144"/>
      <c r="GO73" s="144"/>
      <c r="GP73" s="144"/>
      <c r="GQ73" s="144"/>
      <c r="GR73" s="144"/>
      <c r="GS73" s="144"/>
      <c r="GT73" s="144"/>
      <c r="GU73" s="144"/>
      <c r="GV73" s="144"/>
      <c r="GW73" s="144"/>
      <c r="GX73" s="144"/>
      <c r="GY73" s="144"/>
      <c r="GZ73" s="144"/>
      <c r="HA73" s="144"/>
      <c r="HB73" s="144"/>
      <c r="HC73" s="144"/>
      <c r="HD73" s="144"/>
      <c r="HE73" s="144"/>
      <c r="HF73" s="144"/>
      <c r="HG73" s="144"/>
      <c r="HH73" s="144"/>
      <c r="HI73" s="144"/>
      <c r="HJ73" s="144"/>
      <c r="HK73" s="144"/>
      <c r="HL73" s="144"/>
      <c r="HM73" s="144"/>
      <c r="HN73" s="144"/>
      <c r="HO73" s="144"/>
      <c r="HP73" s="144"/>
      <c r="HQ73" s="144"/>
      <c r="HR73" s="144"/>
      <c r="HS73" s="144"/>
      <c r="HT73" s="144"/>
      <c r="HU73" s="144"/>
      <c r="HV73" s="144"/>
      <c r="HW73" s="144"/>
      <c r="HX73" s="144"/>
      <c r="HY73" s="144"/>
      <c r="HZ73" s="144"/>
      <c r="IA73" s="144"/>
      <c r="IB73" s="144"/>
      <c r="IC73" s="144"/>
      <c r="ID73" s="144"/>
      <c r="IE73" s="144"/>
      <c r="IF73" s="144"/>
      <c r="IG73" s="144"/>
      <c r="IH73" s="144"/>
      <c r="II73" s="144"/>
      <c r="IJ73" s="144"/>
      <c r="IK73" s="144"/>
    </row>
    <row r="74" spans="1:245" x14ac:dyDescent="0.25">
      <c r="A74" s="158"/>
      <c r="B74" s="176" t="s">
        <v>21</v>
      </c>
      <c r="C74" s="160"/>
      <c r="D74" s="162"/>
      <c r="E74" s="160"/>
      <c r="F74" s="162"/>
      <c r="G74" s="160"/>
      <c r="H74" s="162"/>
      <c r="I74" s="160"/>
      <c r="J74" s="162"/>
      <c r="K74" s="163"/>
      <c r="L74" s="23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4"/>
      <c r="GD74" s="144"/>
      <c r="GE74" s="144"/>
      <c r="GF74" s="144"/>
      <c r="GG74" s="144"/>
      <c r="GH74" s="144"/>
      <c r="GI74" s="144"/>
      <c r="GJ74" s="144"/>
      <c r="GK74" s="144"/>
      <c r="GL74" s="144"/>
      <c r="GM74" s="144"/>
      <c r="GN74" s="144"/>
      <c r="GO74" s="144"/>
      <c r="GP74" s="144"/>
      <c r="GQ74" s="144"/>
      <c r="GR74" s="144"/>
      <c r="GS74" s="144"/>
      <c r="GT74" s="144"/>
      <c r="GU74" s="144"/>
      <c r="GV74" s="144"/>
      <c r="GW74" s="144"/>
      <c r="GX74" s="144"/>
      <c r="GY74" s="144"/>
      <c r="GZ74" s="144"/>
      <c r="HA74" s="144"/>
      <c r="HB74" s="144"/>
      <c r="HC74" s="144"/>
      <c r="HD74" s="144"/>
      <c r="HE74" s="144"/>
      <c r="HF74" s="144"/>
      <c r="HG74" s="144"/>
      <c r="HH74" s="144"/>
      <c r="HI74" s="144"/>
      <c r="HJ74" s="144"/>
      <c r="HK74" s="144"/>
      <c r="HL74" s="144"/>
      <c r="HM74" s="144"/>
      <c r="HN74" s="144"/>
      <c r="HO74" s="144"/>
      <c r="HP74" s="144"/>
      <c r="HQ74" s="144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4"/>
      <c r="IE74" s="144"/>
      <c r="IF74" s="144"/>
      <c r="IG74" s="144"/>
      <c r="IH74" s="144"/>
      <c r="II74" s="144"/>
      <c r="IJ74" s="144"/>
      <c r="IK74" s="144"/>
    </row>
    <row r="75" spans="1:245" ht="25.5" x14ac:dyDescent="0.25">
      <c r="A75" s="158"/>
      <c r="B75" s="205" t="s">
        <v>97</v>
      </c>
      <c r="C75" s="160" t="s">
        <v>28</v>
      </c>
      <c r="D75" s="165">
        <v>1</v>
      </c>
      <c r="E75" s="165"/>
      <c r="F75" s="165"/>
      <c r="G75" s="165"/>
      <c r="H75" s="165"/>
      <c r="I75" s="165"/>
      <c r="J75" s="165"/>
      <c r="K75" s="175"/>
      <c r="L75" s="23" t="s">
        <v>302</v>
      </c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</row>
    <row r="76" spans="1:245" x14ac:dyDescent="0.25">
      <c r="A76" s="158"/>
      <c r="B76" s="164" t="s">
        <v>40</v>
      </c>
      <c r="C76" s="160" t="s">
        <v>19</v>
      </c>
      <c r="D76" s="162">
        <v>1.36</v>
      </c>
      <c r="E76" s="160"/>
      <c r="F76" s="162"/>
      <c r="G76" s="160"/>
      <c r="H76" s="162"/>
      <c r="I76" s="160"/>
      <c r="J76" s="162"/>
      <c r="K76" s="163"/>
      <c r="L76" s="23" t="s">
        <v>302</v>
      </c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144"/>
      <c r="GK76" s="144"/>
      <c r="GL76" s="144"/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4"/>
      <c r="HA76" s="144"/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4"/>
      <c r="HP76" s="144"/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4"/>
      <c r="IE76" s="144"/>
      <c r="IF76" s="144"/>
      <c r="IG76" s="144"/>
      <c r="IH76" s="144"/>
      <c r="II76" s="144"/>
      <c r="IJ76" s="144"/>
      <c r="IK76" s="144"/>
    </row>
    <row r="77" spans="1:245" ht="25.5" x14ac:dyDescent="0.25">
      <c r="A77" s="158">
        <v>13</v>
      </c>
      <c r="B77" s="159" t="s">
        <v>98</v>
      </c>
      <c r="C77" s="160" t="s">
        <v>28</v>
      </c>
      <c r="D77" s="161">
        <v>2</v>
      </c>
      <c r="E77" s="160"/>
      <c r="F77" s="162"/>
      <c r="G77" s="160"/>
      <c r="H77" s="162"/>
      <c r="I77" s="160"/>
      <c r="J77" s="162"/>
      <c r="K77" s="163"/>
      <c r="L77" s="23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4"/>
      <c r="GF77" s="144"/>
      <c r="GG77" s="144"/>
      <c r="GH77" s="144"/>
      <c r="GI77" s="144"/>
      <c r="GJ77" s="144"/>
      <c r="GK77" s="144"/>
      <c r="GL77" s="144"/>
      <c r="GM77" s="144"/>
      <c r="GN77" s="144"/>
      <c r="GO77" s="144"/>
      <c r="GP77" s="144"/>
      <c r="GQ77" s="144"/>
      <c r="GR77" s="144"/>
      <c r="GS77" s="144"/>
      <c r="GT77" s="144"/>
      <c r="GU77" s="144"/>
      <c r="GV77" s="144"/>
      <c r="GW77" s="144"/>
      <c r="GX77" s="144"/>
      <c r="GY77" s="144"/>
      <c r="GZ77" s="144"/>
      <c r="HA77" s="144"/>
      <c r="HB77" s="144"/>
      <c r="HC77" s="144"/>
      <c r="HD77" s="144"/>
      <c r="HE77" s="144"/>
      <c r="HF77" s="144"/>
      <c r="HG77" s="144"/>
      <c r="HH77" s="144"/>
      <c r="HI77" s="144"/>
      <c r="HJ77" s="144"/>
      <c r="HK77" s="144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  <c r="IC77" s="144"/>
      <c r="ID77" s="144"/>
      <c r="IE77" s="144"/>
      <c r="IF77" s="144"/>
      <c r="IG77" s="144"/>
      <c r="IH77" s="144"/>
      <c r="II77" s="144"/>
      <c r="IJ77" s="144"/>
      <c r="IK77" s="144"/>
    </row>
    <row r="78" spans="1:245" x14ac:dyDescent="0.25">
      <c r="A78" s="158"/>
      <c r="B78" s="164" t="s">
        <v>14</v>
      </c>
      <c r="C78" s="160" t="s">
        <v>15</v>
      </c>
      <c r="D78" s="165">
        <v>4</v>
      </c>
      <c r="E78" s="160"/>
      <c r="F78" s="162"/>
      <c r="G78" s="165"/>
      <c r="H78" s="165"/>
      <c r="I78" s="165"/>
      <c r="J78" s="165"/>
      <c r="K78" s="175"/>
      <c r="L78" s="23" t="s">
        <v>304</v>
      </c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</row>
    <row r="79" spans="1:245" x14ac:dyDescent="0.25">
      <c r="A79" s="158"/>
      <c r="B79" s="164" t="s">
        <v>96</v>
      </c>
      <c r="C79" s="160" t="s">
        <v>19</v>
      </c>
      <c r="D79" s="162">
        <v>0.18</v>
      </c>
      <c r="E79" s="160"/>
      <c r="F79" s="162"/>
      <c r="G79" s="160"/>
      <c r="H79" s="162"/>
      <c r="I79" s="160"/>
      <c r="J79" s="162"/>
      <c r="K79" s="163"/>
      <c r="L79" s="23" t="s">
        <v>304</v>
      </c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</row>
    <row r="80" spans="1:245" x14ac:dyDescent="0.25">
      <c r="A80" s="158"/>
      <c r="B80" s="176" t="s">
        <v>21</v>
      </c>
      <c r="C80" s="160"/>
      <c r="D80" s="162"/>
      <c r="E80" s="160"/>
      <c r="F80" s="162"/>
      <c r="G80" s="160"/>
      <c r="H80" s="162"/>
      <c r="I80" s="160"/>
      <c r="J80" s="162"/>
      <c r="K80" s="163"/>
      <c r="L80" s="23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</row>
    <row r="81" spans="1:245" x14ac:dyDescent="0.25">
      <c r="A81" s="158"/>
      <c r="B81" s="205" t="s">
        <v>99</v>
      </c>
      <c r="C81" s="160" t="s">
        <v>28</v>
      </c>
      <c r="D81" s="165">
        <v>2</v>
      </c>
      <c r="E81" s="165"/>
      <c r="F81" s="165"/>
      <c r="G81" s="165"/>
      <c r="H81" s="165"/>
      <c r="I81" s="165"/>
      <c r="J81" s="165"/>
      <c r="K81" s="175"/>
      <c r="L81" s="23" t="s">
        <v>302</v>
      </c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</row>
    <row r="82" spans="1:245" x14ac:dyDescent="0.25">
      <c r="A82" s="158"/>
      <c r="B82" s="164" t="s">
        <v>40</v>
      </c>
      <c r="C82" s="160" t="s">
        <v>19</v>
      </c>
      <c r="D82" s="162">
        <v>2.72</v>
      </c>
      <c r="E82" s="160"/>
      <c r="F82" s="162"/>
      <c r="G82" s="160"/>
      <c r="H82" s="162"/>
      <c r="I82" s="160"/>
      <c r="J82" s="162"/>
      <c r="K82" s="163"/>
      <c r="L82" s="23" t="s">
        <v>302</v>
      </c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144"/>
      <c r="IK82" s="144"/>
    </row>
    <row r="83" spans="1:245" ht="25.5" x14ac:dyDescent="0.25">
      <c r="A83" s="158">
        <v>14</v>
      </c>
      <c r="B83" s="159" t="s">
        <v>275</v>
      </c>
      <c r="C83" s="160" t="s">
        <v>37</v>
      </c>
      <c r="D83" s="161">
        <v>1</v>
      </c>
      <c r="E83" s="160"/>
      <c r="F83" s="162"/>
      <c r="G83" s="160"/>
      <c r="H83" s="162"/>
      <c r="I83" s="160"/>
      <c r="J83" s="162"/>
      <c r="K83" s="163"/>
      <c r="L83" s="23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144"/>
      <c r="IK83" s="144"/>
    </row>
    <row r="84" spans="1:245" x14ac:dyDescent="0.25">
      <c r="A84" s="158"/>
      <c r="B84" s="164" t="s">
        <v>14</v>
      </c>
      <c r="C84" s="160" t="s">
        <v>15</v>
      </c>
      <c r="D84" s="206">
        <v>1.2</v>
      </c>
      <c r="E84" s="207"/>
      <c r="F84" s="208"/>
      <c r="G84" s="206"/>
      <c r="H84" s="206"/>
      <c r="I84" s="206"/>
      <c r="J84" s="206"/>
      <c r="K84" s="209"/>
      <c r="L84" s="23" t="s">
        <v>304</v>
      </c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  <c r="FT84" s="144"/>
      <c r="FU84" s="144"/>
      <c r="FV84" s="144"/>
      <c r="FW84" s="144"/>
      <c r="FX84" s="144"/>
      <c r="FY84" s="144"/>
      <c r="FZ84" s="144"/>
      <c r="GA84" s="144"/>
      <c r="GB84" s="144"/>
      <c r="GC84" s="144"/>
      <c r="GD84" s="144"/>
      <c r="GE84" s="144"/>
      <c r="GF84" s="144"/>
      <c r="GG84" s="144"/>
      <c r="GH84" s="144"/>
      <c r="GI84" s="144"/>
      <c r="GJ84" s="144"/>
      <c r="GK84" s="144"/>
      <c r="GL84" s="144"/>
      <c r="GM84" s="144"/>
      <c r="GN84" s="144"/>
      <c r="GO84" s="144"/>
      <c r="GP84" s="144"/>
      <c r="GQ84" s="144"/>
      <c r="GR84" s="144"/>
      <c r="GS84" s="144"/>
      <c r="GT84" s="144"/>
      <c r="GU84" s="144"/>
      <c r="GV84" s="144"/>
      <c r="GW84" s="144"/>
      <c r="GX84" s="144"/>
      <c r="GY84" s="144"/>
      <c r="GZ84" s="144"/>
      <c r="HA84" s="144"/>
      <c r="HB84" s="144"/>
      <c r="HC84" s="144"/>
      <c r="HD84" s="144"/>
      <c r="HE84" s="144"/>
      <c r="HF84" s="144"/>
      <c r="HG84" s="144"/>
      <c r="HH84" s="144"/>
      <c r="HI84" s="144"/>
      <c r="HJ84" s="144"/>
      <c r="HK84" s="144"/>
      <c r="HL84" s="144"/>
      <c r="HM84" s="144"/>
      <c r="HN84" s="144"/>
      <c r="HO84" s="144"/>
      <c r="HP84" s="144"/>
      <c r="HQ84" s="144"/>
      <c r="HR84" s="144"/>
      <c r="HS84" s="144"/>
      <c r="HT84" s="144"/>
      <c r="HU84" s="144"/>
      <c r="HV84" s="144"/>
      <c r="HW84" s="144"/>
      <c r="HX84" s="144"/>
      <c r="HY84" s="144"/>
      <c r="HZ84" s="144"/>
      <c r="IA84" s="144"/>
      <c r="IB84" s="144"/>
      <c r="IC84" s="144"/>
      <c r="ID84" s="144"/>
      <c r="IE84" s="144"/>
      <c r="IF84" s="144"/>
      <c r="IG84" s="144"/>
      <c r="IH84" s="144"/>
      <c r="II84" s="144"/>
      <c r="IJ84" s="144"/>
      <c r="IK84" s="144"/>
    </row>
    <row r="85" spans="1:245" x14ac:dyDescent="0.25">
      <c r="A85" s="158"/>
      <c r="B85" s="164" t="s">
        <v>96</v>
      </c>
      <c r="C85" s="160" t="s">
        <v>19</v>
      </c>
      <c r="D85" s="208">
        <v>0.57599999999999996</v>
      </c>
      <c r="E85" s="207"/>
      <c r="F85" s="208"/>
      <c r="G85" s="207"/>
      <c r="H85" s="208"/>
      <c r="I85" s="207"/>
      <c r="J85" s="208"/>
      <c r="K85" s="210"/>
      <c r="L85" s="23" t="s">
        <v>304</v>
      </c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</row>
    <row r="86" spans="1:245" ht="27.75" x14ac:dyDescent="0.25">
      <c r="A86" s="158">
        <v>15</v>
      </c>
      <c r="B86" s="159" t="s">
        <v>333</v>
      </c>
      <c r="C86" s="160" t="s">
        <v>24</v>
      </c>
      <c r="D86" s="161">
        <v>30</v>
      </c>
      <c r="E86" s="160"/>
      <c r="F86" s="162"/>
      <c r="G86" s="160"/>
      <c r="H86" s="162"/>
      <c r="I86" s="160"/>
      <c r="J86" s="162"/>
      <c r="K86" s="163"/>
      <c r="L86" s="23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  <c r="FS86" s="144"/>
      <c r="FT86" s="144"/>
      <c r="FU86" s="144"/>
      <c r="FV86" s="144"/>
      <c r="FW86" s="144"/>
      <c r="FX86" s="144"/>
      <c r="FY86" s="144"/>
      <c r="FZ86" s="144"/>
      <c r="GA86" s="144"/>
      <c r="GB86" s="144"/>
      <c r="GC86" s="144"/>
      <c r="GD86" s="144"/>
      <c r="GE86" s="144"/>
      <c r="GF86" s="144"/>
      <c r="GG86" s="144"/>
      <c r="GH86" s="144"/>
      <c r="GI86" s="144"/>
      <c r="GJ86" s="144"/>
      <c r="GK86" s="144"/>
      <c r="GL86" s="144"/>
      <c r="GM86" s="144"/>
      <c r="GN86" s="144"/>
      <c r="GO86" s="144"/>
      <c r="GP86" s="144"/>
      <c r="GQ86" s="144"/>
      <c r="GR86" s="144"/>
      <c r="GS86" s="144"/>
      <c r="GT86" s="144"/>
      <c r="GU86" s="144"/>
      <c r="GV86" s="144"/>
      <c r="GW86" s="144"/>
      <c r="GX86" s="144"/>
      <c r="GY86" s="144"/>
      <c r="GZ86" s="144"/>
      <c r="HA86" s="144"/>
      <c r="HB86" s="144"/>
      <c r="HC86" s="144"/>
      <c r="HD86" s="144"/>
      <c r="HE86" s="144"/>
      <c r="HF86" s="144"/>
      <c r="HG86" s="144"/>
      <c r="HH86" s="144"/>
      <c r="HI86" s="144"/>
      <c r="HJ86" s="144"/>
      <c r="HK86" s="144"/>
      <c r="HL86" s="144"/>
      <c r="HM86" s="144"/>
      <c r="HN86" s="144"/>
      <c r="HO86" s="144"/>
      <c r="HP86" s="144"/>
      <c r="HQ86" s="144"/>
      <c r="HR86" s="144"/>
      <c r="HS86" s="144"/>
      <c r="HT86" s="144"/>
      <c r="HU86" s="144"/>
      <c r="HV86" s="144"/>
      <c r="HW86" s="144"/>
      <c r="HX86" s="144"/>
      <c r="HY86" s="144"/>
      <c r="HZ86" s="144"/>
      <c r="IA86" s="144"/>
      <c r="IB86" s="144"/>
      <c r="IC86" s="144"/>
      <c r="ID86" s="144"/>
      <c r="IE86" s="144"/>
      <c r="IF86" s="144"/>
      <c r="IG86" s="144"/>
      <c r="IH86" s="144"/>
      <c r="II86" s="144"/>
      <c r="IJ86" s="144"/>
      <c r="IK86" s="144"/>
    </row>
    <row r="87" spans="1:245" x14ac:dyDescent="0.25">
      <c r="A87" s="158"/>
      <c r="B87" s="164" t="s">
        <v>14</v>
      </c>
      <c r="C87" s="160" t="s">
        <v>15</v>
      </c>
      <c r="D87" s="162">
        <v>12.6</v>
      </c>
      <c r="E87" s="160"/>
      <c r="F87" s="162"/>
      <c r="G87" s="165"/>
      <c r="H87" s="165"/>
      <c r="I87" s="160"/>
      <c r="J87" s="162"/>
      <c r="K87" s="175"/>
      <c r="L87" s="23" t="s">
        <v>304</v>
      </c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</row>
    <row r="88" spans="1:245" x14ac:dyDescent="0.25">
      <c r="A88" s="158"/>
      <c r="B88" s="164" t="s">
        <v>27</v>
      </c>
      <c r="C88" s="160" t="s">
        <v>19</v>
      </c>
      <c r="D88" s="162">
        <v>4.1400000000000006</v>
      </c>
      <c r="E88" s="160"/>
      <c r="F88" s="162"/>
      <c r="G88" s="162"/>
      <c r="H88" s="162"/>
      <c r="I88" s="162"/>
      <c r="J88" s="162"/>
      <c r="K88" s="163"/>
      <c r="L88" s="23" t="s">
        <v>304</v>
      </c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  <c r="FS88" s="144"/>
      <c r="FT88" s="144"/>
      <c r="FU88" s="144"/>
      <c r="FV88" s="144"/>
      <c r="FW88" s="144"/>
      <c r="FX88" s="144"/>
      <c r="FY88" s="144"/>
      <c r="FZ88" s="144"/>
      <c r="GA88" s="144"/>
      <c r="GB88" s="144"/>
      <c r="GC88" s="144"/>
      <c r="GD88" s="144"/>
      <c r="GE88" s="144"/>
      <c r="GF88" s="144"/>
      <c r="GG88" s="144"/>
      <c r="GH88" s="144"/>
      <c r="GI88" s="144"/>
      <c r="GJ88" s="144"/>
      <c r="GK88" s="144"/>
      <c r="GL88" s="144"/>
      <c r="GM88" s="144"/>
      <c r="GN88" s="144"/>
      <c r="GO88" s="144"/>
      <c r="GP88" s="144"/>
      <c r="GQ88" s="144"/>
      <c r="GR88" s="144"/>
      <c r="GS88" s="144"/>
      <c r="GT88" s="144"/>
      <c r="GU88" s="144"/>
      <c r="GV88" s="144"/>
      <c r="GW88" s="144"/>
      <c r="GX88" s="144"/>
      <c r="GY88" s="144"/>
      <c r="GZ88" s="144"/>
      <c r="HA88" s="144"/>
      <c r="HB88" s="144"/>
      <c r="HC88" s="144"/>
      <c r="HD88" s="144"/>
      <c r="HE88" s="144"/>
      <c r="HF88" s="144"/>
      <c r="HG88" s="144"/>
      <c r="HH88" s="144"/>
      <c r="HI88" s="144"/>
      <c r="HJ88" s="144"/>
      <c r="HK88" s="144"/>
      <c r="HL88" s="144"/>
      <c r="HM88" s="144"/>
      <c r="HN88" s="144"/>
      <c r="HO88" s="144"/>
      <c r="HP88" s="144"/>
      <c r="HQ88" s="144"/>
      <c r="HR88" s="144"/>
      <c r="HS88" s="144"/>
      <c r="HT88" s="144"/>
      <c r="HU88" s="144"/>
      <c r="HV88" s="144"/>
      <c r="HW88" s="144"/>
      <c r="HX88" s="144"/>
      <c r="HY88" s="144"/>
      <c r="HZ88" s="144"/>
      <c r="IA88" s="144"/>
      <c r="IB88" s="144"/>
      <c r="IC88" s="144"/>
      <c r="ID88" s="144"/>
      <c r="IE88" s="144"/>
      <c r="IF88" s="144"/>
      <c r="IG88" s="144"/>
      <c r="IH88" s="144"/>
      <c r="II88" s="144"/>
      <c r="IJ88" s="144"/>
      <c r="IK88" s="144"/>
    </row>
    <row r="89" spans="1:245" x14ac:dyDescent="0.25">
      <c r="A89" s="158"/>
      <c r="B89" s="176" t="s">
        <v>21</v>
      </c>
      <c r="C89" s="160"/>
      <c r="D89" s="162"/>
      <c r="E89" s="160"/>
      <c r="F89" s="162"/>
      <c r="G89" s="160"/>
      <c r="H89" s="162"/>
      <c r="I89" s="160"/>
      <c r="J89" s="162"/>
      <c r="K89" s="163"/>
      <c r="L89" s="23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</row>
    <row r="90" spans="1:245" ht="27.75" x14ac:dyDescent="0.25">
      <c r="A90" s="158"/>
      <c r="B90" s="211" t="s">
        <v>334</v>
      </c>
      <c r="C90" s="160" t="s">
        <v>24</v>
      </c>
      <c r="D90" s="165">
        <v>30</v>
      </c>
      <c r="E90" s="165"/>
      <c r="F90" s="165"/>
      <c r="G90" s="160"/>
      <c r="H90" s="162"/>
      <c r="I90" s="160"/>
      <c r="J90" s="162"/>
      <c r="K90" s="175"/>
      <c r="L90" s="23" t="s">
        <v>302</v>
      </c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</row>
    <row r="91" spans="1:245" x14ac:dyDescent="0.25">
      <c r="A91" s="158"/>
      <c r="B91" s="164" t="s">
        <v>40</v>
      </c>
      <c r="C91" s="160" t="s">
        <v>19</v>
      </c>
      <c r="D91" s="162">
        <v>5.37</v>
      </c>
      <c r="E91" s="160"/>
      <c r="F91" s="162"/>
      <c r="G91" s="160"/>
      <c r="H91" s="162"/>
      <c r="I91" s="160"/>
      <c r="J91" s="162"/>
      <c r="K91" s="163"/>
      <c r="L91" s="23" t="s">
        <v>302</v>
      </c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</row>
    <row r="92" spans="1:245" ht="27.75" x14ac:dyDescent="0.25">
      <c r="A92" s="158">
        <v>16</v>
      </c>
      <c r="B92" s="159" t="s">
        <v>335</v>
      </c>
      <c r="C92" s="160" t="s">
        <v>24</v>
      </c>
      <c r="D92" s="161">
        <v>15</v>
      </c>
      <c r="E92" s="160"/>
      <c r="F92" s="162"/>
      <c r="G92" s="160"/>
      <c r="H92" s="162"/>
      <c r="I92" s="160"/>
      <c r="J92" s="162"/>
      <c r="K92" s="163"/>
      <c r="L92" s="23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</row>
    <row r="93" spans="1:245" x14ac:dyDescent="0.25">
      <c r="A93" s="158"/>
      <c r="B93" s="164" t="s">
        <v>14</v>
      </c>
      <c r="C93" s="160" t="s">
        <v>15</v>
      </c>
      <c r="D93" s="162">
        <v>2.6999999999999997</v>
      </c>
      <c r="E93" s="160"/>
      <c r="F93" s="162"/>
      <c r="G93" s="165"/>
      <c r="H93" s="165"/>
      <c r="I93" s="160"/>
      <c r="J93" s="162"/>
      <c r="K93" s="175"/>
      <c r="L93" s="23" t="s">
        <v>304</v>
      </c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</row>
    <row r="94" spans="1:245" x14ac:dyDescent="0.25">
      <c r="A94" s="158"/>
      <c r="B94" s="164" t="s">
        <v>27</v>
      </c>
      <c r="C94" s="160" t="s">
        <v>19</v>
      </c>
      <c r="D94" s="162">
        <v>0.1245</v>
      </c>
      <c r="E94" s="160"/>
      <c r="F94" s="162"/>
      <c r="G94" s="162"/>
      <c r="H94" s="162"/>
      <c r="I94" s="162"/>
      <c r="J94" s="162"/>
      <c r="K94" s="163"/>
      <c r="L94" s="23" t="s">
        <v>304</v>
      </c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4"/>
      <c r="EF94" s="144"/>
      <c r="EG94" s="144"/>
      <c r="EH94" s="144"/>
      <c r="EI94" s="144"/>
      <c r="EJ94" s="144"/>
      <c r="EK94" s="144"/>
      <c r="EL94" s="144"/>
      <c r="EM94" s="144"/>
      <c r="EN94" s="144"/>
      <c r="EO94" s="144"/>
      <c r="EP94" s="144"/>
      <c r="EQ94" s="144"/>
      <c r="ER94" s="144"/>
      <c r="ES94" s="144"/>
      <c r="ET94" s="144"/>
      <c r="EU94" s="144"/>
      <c r="EV94" s="144"/>
      <c r="EW94" s="144"/>
      <c r="EX94" s="144"/>
      <c r="EY94" s="144"/>
      <c r="EZ94" s="144"/>
      <c r="FA94" s="144"/>
      <c r="FB94" s="144"/>
      <c r="FC94" s="144"/>
      <c r="FD94" s="144"/>
      <c r="FE94" s="144"/>
      <c r="FF94" s="144"/>
      <c r="FG94" s="144"/>
      <c r="FH94" s="144"/>
      <c r="FI94" s="144"/>
      <c r="FJ94" s="144"/>
      <c r="FK94" s="144"/>
      <c r="FL94" s="144"/>
      <c r="FM94" s="144"/>
      <c r="FN94" s="144"/>
      <c r="FO94" s="144"/>
      <c r="FP94" s="144"/>
      <c r="FQ94" s="144"/>
      <c r="FR94" s="144"/>
      <c r="FS94" s="144"/>
      <c r="FT94" s="144"/>
      <c r="FU94" s="144"/>
      <c r="FV94" s="144"/>
      <c r="FW94" s="144"/>
      <c r="FX94" s="144"/>
      <c r="FY94" s="144"/>
      <c r="FZ94" s="144"/>
      <c r="GA94" s="144"/>
      <c r="GB94" s="144"/>
      <c r="GC94" s="144"/>
      <c r="GD94" s="144"/>
      <c r="GE94" s="144"/>
      <c r="GF94" s="144"/>
      <c r="GG94" s="144"/>
      <c r="GH94" s="144"/>
      <c r="GI94" s="144"/>
      <c r="GJ94" s="144"/>
      <c r="GK94" s="144"/>
      <c r="GL94" s="144"/>
      <c r="GM94" s="144"/>
      <c r="GN94" s="144"/>
      <c r="GO94" s="144"/>
      <c r="GP94" s="144"/>
      <c r="GQ94" s="144"/>
      <c r="GR94" s="144"/>
      <c r="GS94" s="144"/>
      <c r="GT94" s="144"/>
      <c r="GU94" s="144"/>
      <c r="GV94" s="144"/>
      <c r="GW94" s="144"/>
      <c r="GX94" s="144"/>
      <c r="GY94" s="144"/>
      <c r="GZ94" s="144"/>
      <c r="HA94" s="144"/>
      <c r="HB94" s="144"/>
      <c r="HC94" s="144"/>
      <c r="HD94" s="144"/>
      <c r="HE94" s="144"/>
      <c r="HF94" s="144"/>
      <c r="HG94" s="144"/>
      <c r="HH94" s="144"/>
      <c r="HI94" s="144"/>
      <c r="HJ94" s="144"/>
      <c r="HK94" s="144"/>
      <c r="HL94" s="144"/>
      <c r="HM94" s="144"/>
      <c r="HN94" s="144"/>
      <c r="HO94" s="144"/>
      <c r="HP94" s="144"/>
      <c r="HQ94" s="144"/>
      <c r="HR94" s="144"/>
      <c r="HS94" s="144"/>
      <c r="HT94" s="144"/>
      <c r="HU94" s="144"/>
      <c r="HV94" s="144"/>
      <c r="HW94" s="144"/>
      <c r="HX94" s="144"/>
      <c r="HY94" s="144"/>
      <c r="HZ94" s="144"/>
      <c r="IA94" s="144"/>
      <c r="IB94" s="144"/>
      <c r="IC94" s="144"/>
      <c r="ID94" s="144"/>
      <c r="IE94" s="144"/>
      <c r="IF94" s="144"/>
      <c r="IG94" s="144"/>
      <c r="IH94" s="144"/>
      <c r="II94" s="144"/>
      <c r="IJ94" s="144"/>
      <c r="IK94" s="144"/>
    </row>
    <row r="95" spans="1:245" x14ac:dyDescent="0.25">
      <c r="A95" s="158"/>
      <c r="B95" s="176" t="s">
        <v>21</v>
      </c>
      <c r="C95" s="160"/>
      <c r="D95" s="162"/>
      <c r="E95" s="160"/>
      <c r="F95" s="162"/>
      <c r="G95" s="160"/>
      <c r="H95" s="162"/>
      <c r="I95" s="160"/>
      <c r="J95" s="162"/>
      <c r="K95" s="163"/>
      <c r="L95" s="23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  <c r="FS95" s="144"/>
      <c r="FT95" s="144"/>
      <c r="FU95" s="144"/>
      <c r="FV95" s="144"/>
      <c r="FW95" s="144"/>
      <c r="FX95" s="144"/>
      <c r="FY95" s="144"/>
      <c r="FZ95" s="144"/>
      <c r="GA95" s="144"/>
      <c r="GB95" s="144"/>
      <c r="GC95" s="144"/>
      <c r="GD95" s="144"/>
      <c r="GE95" s="144"/>
      <c r="GF95" s="144"/>
      <c r="GG95" s="144"/>
      <c r="GH95" s="144"/>
      <c r="GI95" s="144"/>
      <c r="GJ95" s="144"/>
      <c r="GK95" s="144"/>
      <c r="GL95" s="144"/>
      <c r="GM95" s="144"/>
      <c r="GN95" s="144"/>
      <c r="GO95" s="144"/>
      <c r="GP95" s="144"/>
      <c r="GQ95" s="144"/>
      <c r="GR95" s="144"/>
      <c r="GS95" s="144"/>
      <c r="GT95" s="144"/>
      <c r="GU95" s="144"/>
      <c r="GV95" s="144"/>
      <c r="GW95" s="144"/>
      <c r="GX95" s="144"/>
      <c r="GY95" s="144"/>
      <c r="GZ95" s="144"/>
      <c r="HA95" s="144"/>
      <c r="HB95" s="144"/>
      <c r="HC95" s="144"/>
      <c r="HD95" s="144"/>
      <c r="HE95" s="144"/>
      <c r="HF95" s="144"/>
      <c r="HG95" s="144"/>
      <c r="HH95" s="144"/>
      <c r="HI95" s="144"/>
      <c r="HJ95" s="144"/>
      <c r="HK95" s="144"/>
      <c r="HL95" s="144"/>
      <c r="HM95" s="144"/>
      <c r="HN95" s="144"/>
      <c r="HO95" s="144"/>
      <c r="HP95" s="144"/>
      <c r="HQ95" s="144"/>
      <c r="HR95" s="144"/>
      <c r="HS95" s="144"/>
      <c r="HT95" s="144"/>
      <c r="HU95" s="144"/>
      <c r="HV95" s="144"/>
      <c r="HW95" s="144"/>
      <c r="HX95" s="144"/>
      <c r="HY95" s="144"/>
      <c r="HZ95" s="144"/>
      <c r="IA95" s="144"/>
      <c r="IB95" s="144"/>
      <c r="IC95" s="144"/>
      <c r="ID95" s="144"/>
      <c r="IE95" s="144"/>
      <c r="IF95" s="144"/>
      <c r="IG95" s="144"/>
      <c r="IH95" s="144"/>
      <c r="II95" s="144"/>
      <c r="IJ95" s="144"/>
      <c r="IK95" s="144"/>
    </row>
    <row r="96" spans="1:245" ht="27.75" x14ac:dyDescent="0.25">
      <c r="A96" s="158"/>
      <c r="B96" s="211" t="s">
        <v>336</v>
      </c>
      <c r="C96" s="160" t="s">
        <v>24</v>
      </c>
      <c r="D96" s="165">
        <v>15</v>
      </c>
      <c r="E96" s="165"/>
      <c r="F96" s="165"/>
      <c r="G96" s="160"/>
      <c r="H96" s="162"/>
      <c r="I96" s="160"/>
      <c r="J96" s="162"/>
      <c r="K96" s="175"/>
      <c r="L96" s="23" t="s">
        <v>302</v>
      </c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4"/>
      <c r="DH96" s="144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DU96" s="144"/>
      <c r="DV96" s="144"/>
      <c r="DW96" s="144"/>
      <c r="DX96" s="144"/>
      <c r="DY96" s="144"/>
      <c r="DZ96" s="144"/>
      <c r="EA96" s="144"/>
      <c r="EB96" s="144"/>
      <c r="EC96" s="144"/>
      <c r="ED96" s="144"/>
      <c r="EE96" s="144"/>
      <c r="EF96" s="144"/>
      <c r="EG96" s="144"/>
      <c r="EH96" s="144"/>
      <c r="EI96" s="144"/>
      <c r="EJ96" s="144"/>
      <c r="EK96" s="144"/>
      <c r="EL96" s="144"/>
      <c r="EM96" s="144"/>
      <c r="EN96" s="144"/>
      <c r="EO96" s="144"/>
      <c r="EP96" s="144"/>
      <c r="EQ96" s="144"/>
      <c r="ER96" s="144"/>
      <c r="ES96" s="144"/>
      <c r="ET96" s="144"/>
      <c r="EU96" s="144"/>
      <c r="EV96" s="144"/>
      <c r="EW96" s="144"/>
      <c r="EX96" s="144"/>
      <c r="EY96" s="144"/>
      <c r="EZ96" s="144"/>
      <c r="FA96" s="144"/>
      <c r="FB96" s="144"/>
      <c r="FC96" s="144"/>
      <c r="FD96" s="144"/>
      <c r="FE96" s="144"/>
      <c r="FF96" s="144"/>
      <c r="FG96" s="144"/>
      <c r="FH96" s="144"/>
      <c r="FI96" s="144"/>
      <c r="FJ96" s="144"/>
      <c r="FK96" s="144"/>
      <c r="FL96" s="144"/>
      <c r="FM96" s="144"/>
      <c r="FN96" s="144"/>
      <c r="FO96" s="144"/>
      <c r="FP96" s="144"/>
      <c r="FQ96" s="144"/>
      <c r="FR96" s="144"/>
      <c r="FS96" s="144"/>
      <c r="FT96" s="144"/>
      <c r="FU96" s="144"/>
      <c r="FV96" s="144"/>
      <c r="FW96" s="144"/>
      <c r="FX96" s="144"/>
      <c r="FY96" s="144"/>
      <c r="FZ96" s="144"/>
      <c r="GA96" s="144"/>
      <c r="GB96" s="144"/>
      <c r="GC96" s="144"/>
      <c r="GD96" s="144"/>
      <c r="GE96" s="144"/>
      <c r="GF96" s="144"/>
      <c r="GG96" s="144"/>
      <c r="GH96" s="144"/>
      <c r="GI96" s="144"/>
      <c r="GJ96" s="144"/>
      <c r="GK96" s="144"/>
      <c r="GL96" s="144"/>
      <c r="GM96" s="144"/>
      <c r="GN96" s="144"/>
      <c r="GO96" s="144"/>
      <c r="GP96" s="144"/>
      <c r="GQ96" s="144"/>
      <c r="GR96" s="144"/>
      <c r="GS96" s="144"/>
      <c r="GT96" s="144"/>
      <c r="GU96" s="144"/>
      <c r="GV96" s="144"/>
      <c r="GW96" s="144"/>
      <c r="GX96" s="144"/>
      <c r="GY96" s="144"/>
      <c r="GZ96" s="144"/>
      <c r="HA96" s="144"/>
      <c r="HB96" s="144"/>
      <c r="HC96" s="144"/>
      <c r="HD96" s="144"/>
      <c r="HE96" s="144"/>
      <c r="HF96" s="144"/>
      <c r="HG96" s="144"/>
      <c r="HH96" s="144"/>
      <c r="HI96" s="144"/>
      <c r="HJ96" s="144"/>
      <c r="HK96" s="144"/>
      <c r="HL96" s="144"/>
      <c r="HM96" s="144"/>
      <c r="HN96" s="144"/>
      <c r="HO96" s="144"/>
      <c r="HP96" s="144"/>
      <c r="HQ96" s="144"/>
      <c r="HR96" s="144"/>
      <c r="HS96" s="144"/>
      <c r="HT96" s="144"/>
      <c r="HU96" s="144"/>
      <c r="HV96" s="144"/>
      <c r="HW96" s="144"/>
      <c r="HX96" s="144"/>
      <c r="HY96" s="144"/>
      <c r="HZ96" s="144"/>
      <c r="IA96" s="144"/>
      <c r="IB96" s="144"/>
      <c r="IC96" s="144"/>
      <c r="ID96" s="144"/>
      <c r="IE96" s="144"/>
      <c r="IF96" s="144"/>
      <c r="IG96" s="144"/>
      <c r="IH96" s="144"/>
      <c r="II96" s="144"/>
      <c r="IJ96" s="144"/>
      <c r="IK96" s="144"/>
    </row>
    <row r="97" spans="1:245" x14ac:dyDescent="0.25">
      <c r="A97" s="158"/>
      <c r="B97" s="164" t="s">
        <v>40</v>
      </c>
      <c r="C97" s="160" t="s">
        <v>19</v>
      </c>
      <c r="D97" s="162">
        <v>2.1149999999999998</v>
      </c>
      <c r="E97" s="160"/>
      <c r="F97" s="162"/>
      <c r="G97" s="160"/>
      <c r="H97" s="162"/>
      <c r="I97" s="160"/>
      <c r="J97" s="162"/>
      <c r="K97" s="163"/>
      <c r="L97" s="23" t="s">
        <v>302</v>
      </c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  <c r="EH97" s="144"/>
      <c r="EI97" s="144"/>
      <c r="EJ97" s="144"/>
      <c r="EK97" s="144"/>
      <c r="EL97" s="144"/>
      <c r="EM97" s="144"/>
      <c r="EN97" s="144"/>
      <c r="EO97" s="144"/>
      <c r="EP97" s="144"/>
      <c r="EQ97" s="144"/>
      <c r="ER97" s="144"/>
      <c r="ES97" s="144"/>
      <c r="ET97" s="144"/>
      <c r="EU97" s="144"/>
      <c r="EV97" s="144"/>
      <c r="EW97" s="144"/>
      <c r="EX97" s="144"/>
      <c r="EY97" s="144"/>
      <c r="EZ97" s="144"/>
      <c r="FA97" s="144"/>
      <c r="FB97" s="144"/>
      <c r="FC97" s="144"/>
      <c r="FD97" s="144"/>
      <c r="FE97" s="144"/>
      <c r="FF97" s="144"/>
      <c r="FG97" s="144"/>
      <c r="FH97" s="144"/>
      <c r="FI97" s="144"/>
      <c r="FJ97" s="144"/>
      <c r="FK97" s="144"/>
      <c r="FL97" s="144"/>
      <c r="FM97" s="144"/>
      <c r="FN97" s="144"/>
      <c r="FO97" s="144"/>
      <c r="FP97" s="144"/>
      <c r="FQ97" s="144"/>
      <c r="FR97" s="144"/>
      <c r="FS97" s="144"/>
      <c r="FT97" s="144"/>
      <c r="FU97" s="144"/>
      <c r="FV97" s="144"/>
      <c r="FW97" s="144"/>
      <c r="FX97" s="144"/>
      <c r="FY97" s="144"/>
      <c r="FZ97" s="144"/>
      <c r="GA97" s="144"/>
      <c r="GB97" s="144"/>
      <c r="GC97" s="144"/>
      <c r="GD97" s="144"/>
      <c r="GE97" s="144"/>
      <c r="GF97" s="144"/>
      <c r="GG97" s="144"/>
      <c r="GH97" s="144"/>
      <c r="GI97" s="144"/>
      <c r="GJ97" s="144"/>
      <c r="GK97" s="144"/>
      <c r="GL97" s="144"/>
      <c r="GM97" s="144"/>
      <c r="GN97" s="144"/>
      <c r="GO97" s="144"/>
      <c r="GP97" s="144"/>
      <c r="GQ97" s="144"/>
      <c r="GR97" s="144"/>
      <c r="GS97" s="144"/>
      <c r="GT97" s="144"/>
      <c r="GU97" s="144"/>
      <c r="GV97" s="144"/>
      <c r="GW97" s="144"/>
      <c r="GX97" s="144"/>
      <c r="GY97" s="144"/>
      <c r="GZ97" s="144"/>
      <c r="HA97" s="144"/>
      <c r="HB97" s="144"/>
      <c r="HC97" s="144"/>
      <c r="HD97" s="144"/>
      <c r="HE97" s="144"/>
      <c r="HF97" s="144"/>
      <c r="HG97" s="144"/>
      <c r="HH97" s="144"/>
      <c r="HI97" s="144"/>
      <c r="HJ97" s="144"/>
      <c r="HK97" s="144"/>
      <c r="HL97" s="144"/>
      <c r="HM97" s="144"/>
      <c r="HN97" s="144"/>
      <c r="HO97" s="144"/>
      <c r="HP97" s="144"/>
      <c r="HQ97" s="144"/>
      <c r="HR97" s="144"/>
      <c r="HS97" s="144"/>
      <c r="HT97" s="144"/>
      <c r="HU97" s="144"/>
      <c r="HV97" s="144"/>
      <c r="HW97" s="144"/>
      <c r="HX97" s="144"/>
      <c r="HY97" s="144"/>
      <c r="HZ97" s="144"/>
      <c r="IA97" s="144"/>
      <c r="IB97" s="144"/>
      <c r="IC97" s="144"/>
      <c r="ID97" s="144"/>
      <c r="IE97" s="144"/>
      <c r="IF97" s="144"/>
      <c r="IG97" s="144"/>
      <c r="IH97" s="144"/>
      <c r="II97" s="144"/>
      <c r="IJ97" s="144"/>
      <c r="IK97" s="144"/>
    </row>
    <row r="98" spans="1:245" ht="27.75" x14ac:dyDescent="0.25">
      <c r="A98" s="158">
        <v>17</v>
      </c>
      <c r="B98" s="212" t="s">
        <v>337</v>
      </c>
      <c r="C98" s="160" t="s">
        <v>24</v>
      </c>
      <c r="D98" s="161">
        <v>15</v>
      </c>
      <c r="E98" s="160"/>
      <c r="F98" s="162"/>
      <c r="G98" s="160"/>
      <c r="H98" s="162"/>
      <c r="I98" s="160"/>
      <c r="J98" s="162"/>
      <c r="K98" s="163"/>
      <c r="L98" s="23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/>
      <c r="EG98" s="144"/>
      <c r="EH98" s="144"/>
      <c r="EI98" s="144"/>
      <c r="EJ98" s="144"/>
      <c r="EK98" s="144"/>
      <c r="EL98" s="144"/>
      <c r="EM98" s="144"/>
      <c r="EN98" s="144"/>
      <c r="EO98" s="144"/>
      <c r="EP98" s="144"/>
      <c r="EQ98" s="144"/>
      <c r="ER98" s="144"/>
      <c r="ES98" s="144"/>
      <c r="ET98" s="144"/>
      <c r="EU98" s="144"/>
      <c r="EV98" s="144"/>
      <c r="EW98" s="144"/>
      <c r="EX98" s="144"/>
      <c r="EY98" s="144"/>
      <c r="EZ98" s="144"/>
      <c r="FA98" s="144"/>
      <c r="FB98" s="144"/>
      <c r="FC98" s="144"/>
      <c r="FD98" s="144"/>
      <c r="FE98" s="144"/>
      <c r="FF98" s="144"/>
      <c r="FG98" s="144"/>
      <c r="FH98" s="144"/>
      <c r="FI98" s="144"/>
      <c r="FJ98" s="144"/>
      <c r="FK98" s="144"/>
      <c r="FL98" s="144"/>
      <c r="FM98" s="144"/>
      <c r="FN98" s="144"/>
      <c r="FO98" s="144"/>
      <c r="FP98" s="144"/>
      <c r="FQ98" s="144"/>
      <c r="FR98" s="144"/>
      <c r="FS98" s="144"/>
      <c r="FT98" s="144"/>
      <c r="FU98" s="144"/>
      <c r="FV98" s="144"/>
      <c r="FW98" s="144"/>
      <c r="FX98" s="144"/>
      <c r="FY98" s="144"/>
      <c r="FZ98" s="144"/>
      <c r="GA98" s="144"/>
      <c r="GB98" s="144"/>
      <c r="GC98" s="144"/>
      <c r="GD98" s="144"/>
      <c r="GE98" s="144"/>
      <c r="GF98" s="144"/>
      <c r="GG98" s="144"/>
      <c r="GH98" s="144"/>
      <c r="GI98" s="144"/>
      <c r="GJ98" s="144"/>
      <c r="GK98" s="144"/>
      <c r="GL98" s="144"/>
      <c r="GM98" s="144"/>
      <c r="GN98" s="144"/>
      <c r="GO98" s="144"/>
      <c r="GP98" s="144"/>
      <c r="GQ98" s="144"/>
      <c r="GR98" s="144"/>
      <c r="GS98" s="144"/>
      <c r="GT98" s="144"/>
      <c r="GU98" s="144"/>
      <c r="GV98" s="144"/>
      <c r="GW98" s="144"/>
      <c r="GX98" s="144"/>
      <c r="GY98" s="144"/>
      <c r="GZ98" s="144"/>
      <c r="HA98" s="144"/>
      <c r="HB98" s="144"/>
      <c r="HC98" s="144"/>
      <c r="HD98" s="144"/>
      <c r="HE98" s="144"/>
      <c r="HF98" s="144"/>
      <c r="HG98" s="144"/>
      <c r="HH98" s="144"/>
      <c r="HI98" s="144"/>
      <c r="HJ98" s="144"/>
      <c r="HK98" s="144"/>
      <c r="HL98" s="144"/>
      <c r="HM98" s="144"/>
      <c r="HN98" s="144"/>
      <c r="HO98" s="144"/>
      <c r="HP98" s="144"/>
      <c r="HQ98" s="144"/>
      <c r="HR98" s="144"/>
      <c r="HS98" s="144"/>
      <c r="HT98" s="144"/>
      <c r="HU98" s="144"/>
      <c r="HV98" s="144"/>
      <c r="HW98" s="144"/>
      <c r="HX98" s="144"/>
      <c r="HY98" s="144"/>
      <c r="HZ98" s="144"/>
      <c r="IA98" s="144"/>
      <c r="IB98" s="144"/>
      <c r="IC98" s="144"/>
      <c r="ID98" s="144"/>
      <c r="IE98" s="144"/>
      <c r="IF98" s="144"/>
      <c r="IG98" s="144"/>
      <c r="IH98" s="144"/>
      <c r="II98" s="144"/>
      <c r="IJ98" s="144"/>
      <c r="IK98" s="144"/>
    </row>
    <row r="99" spans="1:245" x14ac:dyDescent="0.25">
      <c r="A99" s="158"/>
      <c r="B99" s="164" t="s">
        <v>14</v>
      </c>
      <c r="C99" s="160" t="s">
        <v>15</v>
      </c>
      <c r="D99" s="162">
        <v>6.1499999999999995</v>
      </c>
      <c r="E99" s="160"/>
      <c r="F99" s="162"/>
      <c r="G99" s="165"/>
      <c r="H99" s="162"/>
      <c r="I99" s="160"/>
      <c r="J99" s="162"/>
      <c r="K99" s="175"/>
      <c r="L99" s="23" t="s">
        <v>304</v>
      </c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4"/>
      <c r="EU99" s="144"/>
      <c r="EV99" s="144"/>
      <c r="EW99" s="144"/>
      <c r="EX99" s="144"/>
      <c r="EY99" s="144"/>
      <c r="EZ99" s="144"/>
      <c r="FA99" s="144"/>
      <c r="FB99" s="144"/>
      <c r="FC99" s="144"/>
      <c r="FD99" s="144"/>
      <c r="FE99" s="144"/>
      <c r="FF99" s="144"/>
      <c r="FG99" s="144"/>
      <c r="FH99" s="144"/>
      <c r="FI99" s="144"/>
      <c r="FJ99" s="144"/>
      <c r="FK99" s="144"/>
      <c r="FL99" s="144"/>
      <c r="FM99" s="144"/>
      <c r="FN99" s="144"/>
      <c r="FO99" s="144"/>
      <c r="FP99" s="144"/>
      <c r="FQ99" s="144"/>
      <c r="FR99" s="144"/>
      <c r="FS99" s="144"/>
      <c r="FT99" s="144"/>
      <c r="FU99" s="144"/>
      <c r="FV99" s="144"/>
      <c r="FW99" s="144"/>
      <c r="FX99" s="144"/>
      <c r="FY99" s="144"/>
      <c r="FZ99" s="144"/>
      <c r="GA99" s="144"/>
      <c r="GB99" s="144"/>
      <c r="GC99" s="144"/>
      <c r="GD99" s="144"/>
      <c r="GE99" s="144"/>
      <c r="GF99" s="144"/>
      <c r="GG99" s="144"/>
      <c r="GH99" s="144"/>
      <c r="GI99" s="144"/>
      <c r="GJ99" s="144"/>
      <c r="GK99" s="144"/>
      <c r="GL99" s="144"/>
      <c r="GM99" s="144"/>
      <c r="GN99" s="144"/>
      <c r="GO99" s="144"/>
      <c r="GP99" s="144"/>
      <c r="GQ99" s="144"/>
      <c r="GR99" s="144"/>
      <c r="GS99" s="144"/>
      <c r="GT99" s="144"/>
      <c r="GU99" s="144"/>
      <c r="GV99" s="144"/>
      <c r="GW99" s="144"/>
      <c r="GX99" s="144"/>
      <c r="GY99" s="144"/>
      <c r="GZ99" s="144"/>
      <c r="HA99" s="144"/>
      <c r="HB99" s="144"/>
      <c r="HC99" s="144"/>
      <c r="HD99" s="144"/>
      <c r="HE99" s="144"/>
      <c r="HF99" s="144"/>
      <c r="HG99" s="144"/>
      <c r="HH99" s="144"/>
      <c r="HI99" s="144"/>
      <c r="HJ99" s="144"/>
      <c r="HK99" s="144"/>
      <c r="HL99" s="144"/>
      <c r="HM99" s="144"/>
      <c r="HN99" s="144"/>
      <c r="HO99" s="144"/>
      <c r="HP99" s="144"/>
      <c r="HQ99" s="144"/>
      <c r="HR99" s="144"/>
      <c r="HS99" s="144"/>
      <c r="HT99" s="144"/>
      <c r="HU99" s="144"/>
      <c r="HV99" s="144"/>
      <c r="HW99" s="144"/>
      <c r="HX99" s="144"/>
      <c r="HY99" s="144"/>
      <c r="HZ99" s="144"/>
      <c r="IA99" s="144"/>
      <c r="IB99" s="144"/>
      <c r="IC99" s="144"/>
      <c r="ID99" s="144"/>
      <c r="IE99" s="144"/>
      <c r="IF99" s="144"/>
      <c r="IG99" s="144"/>
      <c r="IH99" s="144"/>
      <c r="II99" s="144"/>
      <c r="IJ99" s="144"/>
      <c r="IK99" s="144"/>
    </row>
    <row r="100" spans="1:245" x14ac:dyDescent="0.25">
      <c r="A100" s="158"/>
      <c r="B100" s="164" t="s">
        <v>27</v>
      </c>
      <c r="C100" s="160" t="s">
        <v>19</v>
      </c>
      <c r="D100" s="162">
        <v>3.42</v>
      </c>
      <c r="E100" s="160"/>
      <c r="F100" s="162"/>
      <c r="G100" s="162"/>
      <c r="H100" s="162"/>
      <c r="I100" s="162"/>
      <c r="J100" s="162"/>
      <c r="K100" s="163"/>
      <c r="L100" s="23" t="s">
        <v>304</v>
      </c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</row>
    <row r="101" spans="1:245" x14ac:dyDescent="0.25">
      <c r="A101" s="158"/>
      <c r="B101" s="176" t="s">
        <v>21</v>
      </c>
      <c r="C101" s="160"/>
      <c r="D101" s="162"/>
      <c r="E101" s="160"/>
      <c r="F101" s="162"/>
      <c r="G101" s="160"/>
      <c r="H101" s="162"/>
      <c r="I101" s="160"/>
      <c r="J101" s="162"/>
      <c r="K101" s="163"/>
      <c r="L101" s="23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  <c r="GD101" s="144"/>
      <c r="GE101" s="144"/>
      <c r="GF101" s="144"/>
      <c r="GG101" s="144"/>
      <c r="GH101" s="144"/>
      <c r="GI101" s="144"/>
      <c r="GJ101" s="144"/>
      <c r="GK101" s="144"/>
      <c r="GL101" s="144"/>
      <c r="GM101" s="144"/>
      <c r="GN101" s="144"/>
      <c r="GO101" s="144"/>
      <c r="GP101" s="144"/>
      <c r="GQ101" s="144"/>
      <c r="GR101" s="144"/>
      <c r="GS101" s="144"/>
      <c r="GT101" s="144"/>
      <c r="GU101" s="144"/>
      <c r="GV101" s="144"/>
      <c r="GW101" s="144"/>
      <c r="GX101" s="144"/>
      <c r="GY101" s="144"/>
      <c r="GZ101" s="144"/>
      <c r="HA101" s="144"/>
      <c r="HB101" s="144"/>
      <c r="HC101" s="144"/>
      <c r="HD101" s="144"/>
      <c r="HE101" s="144"/>
      <c r="HF101" s="144"/>
      <c r="HG101" s="144"/>
      <c r="HH101" s="144"/>
      <c r="HI101" s="144"/>
      <c r="HJ101" s="144"/>
      <c r="HK101" s="144"/>
      <c r="HL101" s="144"/>
      <c r="HM101" s="144"/>
      <c r="HN101" s="144"/>
      <c r="HO101" s="144"/>
      <c r="HP101" s="144"/>
      <c r="HQ101" s="144"/>
      <c r="HR101" s="144"/>
      <c r="HS101" s="144"/>
      <c r="HT101" s="144"/>
      <c r="HU101" s="144"/>
      <c r="HV101" s="144"/>
      <c r="HW101" s="144"/>
      <c r="HX101" s="144"/>
      <c r="HY101" s="144"/>
      <c r="HZ101" s="144"/>
      <c r="IA101" s="144"/>
      <c r="IB101" s="144"/>
      <c r="IC101" s="144"/>
      <c r="ID101" s="144"/>
      <c r="IE101" s="144"/>
      <c r="IF101" s="144"/>
      <c r="IG101" s="144"/>
      <c r="IH101" s="144"/>
      <c r="II101" s="144"/>
      <c r="IJ101" s="144"/>
      <c r="IK101" s="144"/>
    </row>
    <row r="102" spans="1:245" ht="27.75" x14ac:dyDescent="0.25">
      <c r="A102" s="158"/>
      <c r="B102" s="164" t="s">
        <v>338</v>
      </c>
      <c r="C102" s="160" t="s">
        <v>24</v>
      </c>
      <c r="D102" s="165">
        <v>15</v>
      </c>
      <c r="E102" s="162"/>
      <c r="F102" s="162"/>
      <c r="G102" s="160"/>
      <c r="H102" s="162"/>
      <c r="I102" s="160"/>
      <c r="J102" s="162"/>
      <c r="K102" s="175"/>
      <c r="L102" s="23" t="s">
        <v>302</v>
      </c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  <c r="IJ102" s="144"/>
      <c r="IK102" s="144"/>
    </row>
    <row r="103" spans="1:245" x14ac:dyDescent="0.25">
      <c r="A103" s="158"/>
      <c r="B103" s="164" t="s">
        <v>40</v>
      </c>
      <c r="C103" s="160" t="s">
        <v>19</v>
      </c>
      <c r="D103" s="162">
        <v>2.19</v>
      </c>
      <c r="E103" s="160"/>
      <c r="F103" s="162"/>
      <c r="G103" s="160"/>
      <c r="H103" s="162"/>
      <c r="I103" s="160"/>
      <c r="J103" s="162"/>
      <c r="K103" s="163"/>
      <c r="L103" s="23" t="s">
        <v>302</v>
      </c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4"/>
      <c r="ES103" s="144"/>
      <c r="ET103" s="144"/>
      <c r="EU103" s="144"/>
      <c r="EV103" s="144"/>
      <c r="EW103" s="144"/>
      <c r="EX103" s="144"/>
      <c r="EY103" s="144"/>
      <c r="EZ103" s="144"/>
      <c r="FA103" s="144"/>
      <c r="FB103" s="144"/>
      <c r="FC103" s="144"/>
      <c r="FD103" s="144"/>
      <c r="FE103" s="144"/>
      <c r="FF103" s="144"/>
      <c r="FG103" s="144"/>
      <c r="FH103" s="144"/>
      <c r="FI103" s="144"/>
      <c r="FJ103" s="144"/>
      <c r="FK103" s="144"/>
      <c r="FL103" s="144"/>
      <c r="FM103" s="144"/>
      <c r="FN103" s="144"/>
      <c r="FO103" s="144"/>
      <c r="FP103" s="144"/>
      <c r="FQ103" s="144"/>
      <c r="FR103" s="144"/>
      <c r="FS103" s="144"/>
      <c r="FT103" s="144"/>
      <c r="FU103" s="144"/>
      <c r="FV103" s="144"/>
      <c r="FW103" s="144"/>
      <c r="FX103" s="144"/>
      <c r="FY103" s="144"/>
      <c r="FZ103" s="144"/>
      <c r="GA103" s="144"/>
      <c r="GB103" s="144"/>
      <c r="GC103" s="144"/>
      <c r="GD103" s="144"/>
      <c r="GE103" s="144"/>
      <c r="GF103" s="144"/>
      <c r="GG103" s="144"/>
      <c r="GH103" s="144"/>
      <c r="GI103" s="144"/>
      <c r="GJ103" s="144"/>
      <c r="GK103" s="144"/>
      <c r="GL103" s="144"/>
      <c r="GM103" s="144"/>
      <c r="GN103" s="144"/>
      <c r="GO103" s="144"/>
      <c r="GP103" s="144"/>
      <c r="GQ103" s="144"/>
      <c r="GR103" s="144"/>
      <c r="GS103" s="144"/>
      <c r="GT103" s="144"/>
      <c r="GU103" s="144"/>
      <c r="GV103" s="144"/>
      <c r="GW103" s="144"/>
      <c r="GX103" s="144"/>
      <c r="GY103" s="144"/>
      <c r="GZ103" s="144"/>
      <c r="HA103" s="144"/>
      <c r="HB103" s="144"/>
      <c r="HC103" s="144"/>
      <c r="HD103" s="144"/>
      <c r="HE103" s="144"/>
      <c r="HF103" s="144"/>
      <c r="HG103" s="144"/>
      <c r="HH103" s="144"/>
      <c r="HI103" s="144"/>
      <c r="HJ103" s="144"/>
      <c r="HK103" s="144"/>
      <c r="HL103" s="144"/>
      <c r="HM103" s="144"/>
      <c r="HN103" s="144"/>
      <c r="HO103" s="144"/>
      <c r="HP103" s="144"/>
      <c r="HQ103" s="144"/>
      <c r="HR103" s="144"/>
      <c r="HS103" s="144"/>
      <c r="HT103" s="144"/>
      <c r="HU103" s="144"/>
      <c r="HV103" s="144"/>
      <c r="HW103" s="144"/>
      <c r="HX103" s="144"/>
      <c r="HY103" s="144"/>
      <c r="HZ103" s="144"/>
      <c r="IA103" s="144"/>
      <c r="IB103" s="144"/>
      <c r="IC103" s="144"/>
      <c r="ID103" s="144"/>
      <c r="IE103" s="144"/>
      <c r="IF103" s="144"/>
      <c r="IG103" s="144"/>
      <c r="IH103" s="144"/>
      <c r="II103" s="144"/>
      <c r="IJ103" s="144"/>
      <c r="IK103" s="144"/>
    </row>
    <row r="104" spans="1:245" ht="27.75" x14ac:dyDescent="0.25">
      <c r="A104" s="158">
        <v>18</v>
      </c>
      <c r="B104" s="212" t="s">
        <v>339</v>
      </c>
      <c r="C104" s="160" t="s">
        <v>24</v>
      </c>
      <c r="D104" s="161">
        <v>20</v>
      </c>
      <c r="E104" s="160"/>
      <c r="F104" s="162"/>
      <c r="G104" s="160"/>
      <c r="H104" s="162"/>
      <c r="I104" s="160"/>
      <c r="J104" s="162"/>
      <c r="K104" s="163"/>
      <c r="L104" s="23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4"/>
      <c r="ES104" s="144"/>
      <c r="ET104" s="144"/>
      <c r="EU104" s="144"/>
      <c r="EV104" s="144"/>
      <c r="EW104" s="144"/>
      <c r="EX104" s="144"/>
      <c r="EY104" s="144"/>
      <c r="EZ104" s="144"/>
      <c r="FA104" s="144"/>
      <c r="FB104" s="144"/>
      <c r="FC104" s="144"/>
      <c r="FD104" s="144"/>
      <c r="FE104" s="144"/>
      <c r="FF104" s="144"/>
      <c r="FG104" s="144"/>
      <c r="FH104" s="144"/>
      <c r="FI104" s="144"/>
      <c r="FJ104" s="144"/>
      <c r="FK104" s="144"/>
      <c r="FL104" s="144"/>
      <c r="FM104" s="144"/>
      <c r="FN104" s="144"/>
      <c r="FO104" s="144"/>
      <c r="FP104" s="144"/>
      <c r="FQ104" s="144"/>
      <c r="FR104" s="144"/>
      <c r="FS104" s="144"/>
      <c r="FT104" s="144"/>
      <c r="FU104" s="144"/>
      <c r="FV104" s="144"/>
      <c r="FW104" s="144"/>
      <c r="FX104" s="144"/>
      <c r="FY104" s="144"/>
      <c r="FZ104" s="144"/>
      <c r="GA104" s="144"/>
      <c r="GB104" s="144"/>
      <c r="GC104" s="144"/>
      <c r="GD104" s="144"/>
      <c r="GE104" s="144"/>
      <c r="GF104" s="144"/>
      <c r="GG104" s="144"/>
      <c r="GH104" s="144"/>
      <c r="GI104" s="144"/>
      <c r="GJ104" s="144"/>
      <c r="GK104" s="144"/>
      <c r="GL104" s="144"/>
      <c r="GM104" s="144"/>
      <c r="GN104" s="144"/>
      <c r="GO104" s="144"/>
      <c r="GP104" s="144"/>
      <c r="GQ104" s="144"/>
      <c r="GR104" s="144"/>
      <c r="GS104" s="144"/>
      <c r="GT104" s="144"/>
      <c r="GU104" s="144"/>
      <c r="GV104" s="144"/>
      <c r="GW104" s="144"/>
      <c r="GX104" s="144"/>
      <c r="GY104" s="144"/>
      <c r="GZ104" s="144"/>
      <c r="HA104" s="144"/>
      <c r="HB104" s="144"/>
      <c r="HC104" s="144"/>
      <c r="HD104" s="144"/>
      <c r="HE104" s="144"/>
      <c r="HF104" s="144"/>
      <c r="HG104" s="144"/>
      <c r="HH104" s="144"/>
      <c r="HI104" s="144"/>
      <c r="HJ104" s="144"/>
      <c r="HK104" s="144"/>
      <c r="HL104" s="144"/>
      <c r="HM104" s="144"/>
      <c r="HN104" s="144"/>
      <c r="HO104" s="144"/>
      <c r="HP104" s="144"/>
      <c r="HQ104" s="144"/>
      <c r="HR104" s="144"/>
      <c r="HS104" s="144"/>
      <c r="HT104" s="144"/>
      <c r="HU104" s="144"/>
      <c r="HV104" s="144"/>
      <c r="HW104" s="144"/>
      <c r="HX104" s="144"/>
      <c r="HY104" s="144"/>
      <c r="HZ104" s="144"/>
      <c r="IA104" s="144"/>
      <c r="IB104" s="144"/>
      <c r="IC104" s="144"/>
      <c r="ID104" s="144"/>
      <c r="IE104" s="144"/>
      <c r="IF104" s="144"/>
      <c r="IG104" s="144"/>
      <c r="IH104" s="144"/>
      <c r="II104" s="144"/>
      <c r="IJ104" s="144"/>
      <c r="IK104" s="144"/>
    </row>
    <row r="105" spans="1:245" x14ac:dyDescent="0.25">
      <c r="A105" s="158"/>
      <c r="B105" s="164" t="s">
        <v>14</v>
      </c>
      <c r="C105" s="160" t="s">
        <v>15</v>
      </c>
      <c r="D105" s="162">
        <v>8.1999999999999993</v>
      </c>
      <c r="E105" s="160"/>
      <c r="F105" s="162"/>
      <c r="G105" s="165"/>
      <c r="H105" s="162"/>
      <c r="I105" s="160"/>
      <c r="J105" s="162"/>
      <c r="K105" s="175"/>
      <c r="L105" s="23" t="s">
        <v>304</v>
      </c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  <c r="EP105" s="144"/>
      <c r="EQ105" s="144"/>
      <c r="ER105" s="144"/>
      <c r="ES105" s="144"/>
      <c r="ET105" s="144"/>
      <c r="EU105" s="144"/>
      <c r="EV105" s="144"/>
      <c r="EW105" s="144"/>
      <c r="EX105" s="144"/>
      <c r="EY105" s="144"/>
      <c r="EZ105" s="144"/>
      <c r="FA105" s="144"/>
      <c r="FB105" s="144"/>
      <c r="FC105" s="144"/>
      <c r="FD105" s="144"/>
      <c r="FE105" s="144"/>
      <c r="FF105" s="144"/>
      <c r="FG105" s="144"/>
      <c r="FH105" s="144"/>
      <c r="FI105" s="144"/>
      <c r="FJ105" s="144"/>
      <c r="FK105" s="144"/>
      <c r="FL105" s="144"/>
      <c r="FM105" s="144"/>
      <c r="FN105" s="144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144"/>
      <c r="FZ105" s="144"/>
      <c r="GA105" s="144"/>
      <c r="GB105" s="144"/>
      <c r="GC105" s="144"/>
      <c r="GD105" s="144"/>
      <c r="GE105" s="144"/>
      <c r="GF105" s="144"/>
      <c r="GG105" s="144"/>
      <c r="GH105" s="144"/>
      <c r="GI105" s="144"/>
      <c r="GJ105" s="144"/>
      <c r="GK105" s="144"/>
      <c r="GL105" s="144"/>
      <c r="GM105" s="144"/>
      <c r="GN105" s="144"/>
      <c r="GO105" s="144"/>
      <c r="GP105" s="144"/>
      <c r="GQ105" s="144"/>
      <c r="GR105" s="144"/>
      <c r="GS105" s="144"/>
      <c r="GT105" s="144"/>
      <c r="GU105" s="144"/>
      <c r="GV105" s="144"/>
      <c r="GW105" s="144"/>
      <c r="GX105" s="144"/>
      <c r="GY105" s="144"/>
      <c r="GZ105" s="144"/>
      <c r="HA105" s="144"/>
      <c r="HB105" s="144"/>
      <c r="HC105" s="144"/>
      <c r="HD105" s="144"/>
      <c r="HE105" s="144"/>
      <c r="HF105" s="144"/>
      <c r="HG105" s="144"/>
      <c r="HH105" s="144"/>
      <c r="HI105" s="144"/>
      <c r="HJ105" s="144"/>
      <c r="HK105" s="144"/>
      <c r="HL105" s="144"/>
      <c r="HM105" s="144"/>
      <c r="HN105" s="144"/>
      <c r="HO105" s="144"/>
      <c r="HP105" s="144"/>
      <c r="HQ105" s="144"/>
      <c r="HR105" s="144"/>
      <c r="HS105" s="144"/>
      <c r="HT105" s="144"/>
      <c r="HU105" s="144"/>
      <c r="HV105" s="144"/>
      <c r="HW105" s="144"/>
      <c r="HX105" s="144"/>
      <c r="HY105" s="144"/>
      <c r="HZ105" s="144"/>
      <c r="IA105" s="144"/>
      <c r="IB105" s="144"/>
      <c r="IC105" s="144"/>
      <c r="ID105" s="144"/>
      <c r="IE105" s="144"/>
      <c r="IF105" s="144"/>
      <c r="IG105" s="144"/>
      <c r="IH105" s="144"/>
      <c r="II105" s="144"/>
      <c r="IJ105" s="144"/>
      <c r="IK105" s="144"/>
    </row>
    <row r="106" spans="1:245" x14ac:dyDescent="0.25">
      <c r="A106" s="158"/>
      <c r="B106" s="164" t="s">
        <v>27</v>
      </c>
      <c r="C106" s="160" t="s">
        <v>19</v>
      </c>
      <c r="D106" s="162">
        <v>4.5600000000000005</v>
      </c>
      <c r="E106" s="160"/>
      <c r="F106" s="162"/>
      <c r="G106" s="162"/>
      <c r="H106" s="162"/>
      <c r="I106" s="162"/>
      <c r="J106" s="162"/>
      <c r="K106" s="163"/>
      <c r="L106" s="23" t="s">
        <v>304</v>
      </c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DU106" s="144"/>
      <c r="DV106" s="144"/>
      <c r="DW106" s="144"/>
      <c r="DX106" s="144"/>
      <c r="DY106" s="144"/>
      <c r="DZ106" s="144"/>
      <c r="EA106" s="144"/>
      <c r="EB106" s="144"/>
      <c r="EC106" s="144"/>
      <c r="ED106" s="144"/>
      <c r="EE106" s="144"/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  <c r="EP106" s="144"/>
      <c r="EQ106" s="144"/>
      <c r="ER106" s="144"/>
      <c r="ES106" s="144"/>
      <c r="ET106" s="144"/>
      <c r="EU106" s="144"/>
      <c r="EV106" s="144"/>
      <c r="EW106" s="144"/>
      <c r="EX106" s="144"/>
      <c r="EY106" s="144"/>
      <c r="EZ106" s="144"/>
      <c r="FA106" s="144"/>
      <c r="FB106" s="144"/>
      <c r="FC106" s="144"/>
      <c r="FD106" s="144"/>
      <c r="FE106" s="144"/>
      <c r="FF106" s="144"/>
      <c r="FG106" s="144"/>
      <c r="FH106" s="144"/>
      <c r="FI106" s="144"/>
      <c r="FJ106" s="144"/>
      <c r="FK106" s="144"/>
      <c r="FL106" s="144"/>
      <c r="FM106" s="144"/>
      <c r="FN106" s="144"/>
      <c r="FO106" s="144"/>
      <c r="FP106" s="144"/>
      <c r="FQ106" s="144"/>
      <c r="FR106" s="144"/>
      <c r="FS106" s="144"/>
      <c r="FT106" s="144"/>
      <c r="FU106" s="144"/>
      <c r="FV106" s="144"/>
      <c r="FW106" s="144"/>
      <c r="FX106" s="144"/>
      <c r="FY106" s="144"/>
      <c r="FZ106" s="144"/>
      <c r="GA106" s="144"/>
      <c r="GB106" s="144"/>
      <c r="GC106" s="144"/>
      <c r="GD106" s="144"/>
      <c r="GE106" s="144"/>
      <c r="GF106" s="144"/>
      <c r="GG106" s="144"/>
      <c r="GH106" s="144"/>
      <c r="GI106" s="144"/>
      <c r="GJ106" s="144"/>
      <c r="GK106" s="144"/>
      <c r="GL106" s="144"/>
      <c r="GM106" s="144"/>
      <c r="GN106" s="144"/>
      <c r="GO106" s="144"/>
      <c r="GP106" s="144"/>
      <c r="GQ106" s="144"/>
      <c r="GR106" s="144"/>
      <c r="GS106" s="144"/>
      <c r="GT106" s="144"/>
      <c r="GU106" s="144"/>
      <c r="GV106" s="144"/>
      <c r="GW106" s="144"/>
      <c r="GX106" s="144"/>
      <c r="GY106" s="144"/>
      <c r="GZ106" s="144"/>
      <c r="HA106" s="144"/>
      <c r="HB106" s="144"/>
      <c r="HC106" s="144"/>
      <c r="HD106" s="144"/>
      <c r="HE106" s="144"/>
      <c r="HF106" s="144"/>
      <c r="HG106" s="144"/>
      <c r="HH106" s="144"/>
      <c r="HI106" s="144"/>
      <c r="HJ106" s="144"/>
      <c r="HK106" s="144"/>
      <c r="HL106" s="144"/>
      <c r="HM106" s="144"/>
      <c r="HN106" s="144"/>
      <c r="HO106" s="144"/>
      <c r="HP106" s="144"/>
      <c r="HQ106" s="144"/>
      <c r="HR106" s="144"/>
      <c r="HS106" s="144"/>
      <c r="HT106" s="144"/>
      <c r="HU106" s="144"/>
      <c r="HV106" s="144"/>
      <c r="HW106" s="144"/>
      <c r="HX106" s="144"/>
      <c r="HY106" s="144"/>
      <c r="HZ106" s="144"/>
      <c r="IA106" s="144"/>
      <c r="IB106" s="144"/>
      <c r="IC106" s="144"/>
      <c r="ID106" s="144"/>
      <c r="IE106" s="144"/>
      <c r="IF106" s="144"/>
      <c r="IG106" s="144"/>
      <c r="IH106" s="144"/>
      <c r="II106" s="144"/>
      <c r="IJ106" s="144"/>
      <c r="IK106" s="144"/>
    </row>
    <row r="107" spans="1:245" x14ac:dyDescent="0.25">
      <c r="A107" s="158"/>
      <c r="B107" s="176" t="s">
        <v>21</v>
      </c>
      <c r="C107" s="160"/>
      <c r="D107" s="162"/>
      <c r="E107" s="160"/>
      <c r="F107" s="162"/>
      <c r="G107" s="160"/>
      <c r="H107" s="162"/>
      <c r="I107" s="160"/>
      <c r="J107" s="162"/>
      <c r="K107" s="163"/>
      <c r="L107" s="23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4"/>
      <c r="ER107" s="144"/>
      <c r="ES107" s="144"/>
      <c r="ET107" s="144"/>
      <c r="EU107" s="144"/>
      <c r="EV107" s="144"/>
      <c r="EW107" s="144"/>
      <c r="EX107" s="144"/>
      <c r="EY107" s="144"/>
      <c r="EZ107" s="144"/>
      <c r="FA107" s="144"/>
      <c r="FB107" s="144"/>
      <c r="FC107" s="144"/>
      <c r="FD107" s="144"/>
      <c r="FE107" s="144"/>
      <c r="FF107" s="144"/>
      <c r="FG107" s="144"/>
      <c r="FH107" s="144"/>
      <c r="FI107" s="144"/>
      <c r="FJ107" s="144"/>
      <c r="FK107" s="144"/>
      <c r="FL107" s="144"/>
      <c r="FM107" s="144"/>
      <c r="FN107" s="144"/>
      <c r="FO107" s="144"/>
      <c r="FP107" s="144"/>
      <c r="FQ107" s="144"/>
      <c r="FR107" s="144"/>
      <c r="FS107" s="144"/>
      <c r="FT107" s="144"/>
      <c r="FU107" s="144"/>
      <c r="FV107" s="144"/>
      <c r="FW107" s="144"/>
      <c r="FX107" s="144"/>
      <c r="FY107" s="144"/>
      <c r="FZ107" s="144"/>
      <c r="GA107" s="144"/>
      <c r="GB107" s="144"/>
      <c r="GC107" s="144"/>
      <c r="GD107" s="144"/>
      <c r="GE107" s="144"/>
      <c r="GF107" s="144"/>
      <c r="GG107" s="144"/>
      <c r="GH107" s="144"/>
      <c r="GI107" s="144"/>
      <c r="GJ107" s="144"/>
      <c r="GK107" s="144"/>
      <c r="GL107" s="144"/>
      <c r="GM107" s="144"/>
      <c r="GN107" s="144"/>
      <c r="GO107" s="144"/>
      <c r="GP107" s="144"/>
      <c r="GQ107" s="144"/>
      <c r="GR107" s="144"/>
      <c r="GS107" s="144"/>
      <c r="GT107" s="144"/>
      <c r="GU107" s="144"/>
      <c r="GV107" s="144"/>
      <c r="GW107" s="144"/>
      <c r="GX107" s="144"/>
      <c r="GY107" s="144"/>
      <c r="GZ107" s="144"/>
      <c r="HA107" s="144"/>
      <c r="HB107" s="144"/>
      <c r="HC107" s="144"/>
      <c r="HD107" s="144"/>
      <c r="HE107" s="144"/>
      <c r="HF107" s="144"/>
      <c r="HG107" s="144"/>
      <c r="HH107" s="144"/>
      <c r="HI107" s="144"/>
      <c r="HJ107" s="144"/>
      <c r="HK107" s="144"/>
      <c r="HL107" s="144"/>
      <c r="HM107" s="144"/>
      <c r="HN107" s="144"/>
      <c r="HO107" s="144"/>
      <c r="HP107" s="144"/>
      <c r="HQ107" s="144"/>
      <c r="HR107" s="144"/>
      <c r="HS107" s="144"/>
      <c r="HT107" s="144"/>
      <c r="HU107" s="144"/>
      <c r="HV107" s="144"/>
      <c r="HW107" s="144"/>
      <c r="HX107" s="144"/>
      <c r="HY107" s="144"/>
      <c r="HZ107" s="144"/>
      <c r="IA107" s="144"/>
      <c r="IB107" s="144"/>
      <c r="IC107" s="144"/>
      <c r="ID107" s="144"/>
      <c r="IE107" s="144"/>
      <c r="IF107" s="144"/>
      <c r="IG107" s="144"/>
      <c r="IH107" s="144"/>
      <c r="II107" s="144"/>
      <c r="IJ107" s="144"/>
      <c r="IK107" s="144"/>
    </row>
    <row r="108" spans="1:245" ht="27.75" x14ac:dyDescent="0.25">
      <c r="A108" s="158"/>
      <c r="B108" s="164" t="s">
        <v>340</v>
      </c>
      <c r="C108" s="160" t="s">
        <v>24</v>
      </c>
      <c r="D108" s="165">
        <v>20</v>
      </c>
      <c r="E108" s="162"/>
      <c r="F108" s="162"/>
      <c r="G108" s="160"/>
      <c r="H108" s="162"/>
      <c r="I108" s="160"/>
      <c r="J108" s="162"/>
      <c r="K108" s="163"/>
      <c r="L108" s="23" t="s">
        <v>302</v>
      </c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4"/>
      <c r="ER108" s="144"/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144"/>
      <c r="FD108" s="144"/>
      <c r="FE108" s="144"/>
      <c r="FF108" s="144"/>
      <c r="FG108" s="144"/>
      <c r="FH108" s="144"/>
      <c r="FI108" s="144"/>
      <c r="FJ108" s="144"/>
      <c r="FK108" s="144"/>
      <c r="FL108" s="144"/>
      <c r="FM108" s="144"/>
      <c r="FN108" s="144"/>
      <c r="FO108" s="144"/>
      <c r="FP108" s="144"/>
      <c r="FQ108" s="144"/>
      <c r="FR108" s="144"/>
      <c r="FS108" s="144"/>
      <c r="FT108" s="144"/>
      <c r="FU108" s="144"/>
      <c r="FV108" s="144"/>
      <c r="FW108" s="144"/>
      <c r="FX108" s="144"/>
      <c r="FY108" s="144"/>
      <c r="FZ108" s="144"/>
      <c r="GA108" s="144"/>
      <c r="GB108" s="144"/>
      <c r="GC108" s="144"/>
      <c r="GD108" s="144"/>
      <c r="GE108" s="144"/>
      <c r="GF108" s="144"/>
      <c r="GG108" s="144"/>
      <c r="GH108" s="144"/>
      <c r="GI108" s="144"/>
      <c r="GJ108" s="144"/>
      <c r="GK108" s="144"/>
      <c r="GL108" s="144"/>
      <c r="GM108" s="144"/>
      <c r="GN108" s="144"/>
      <c r="GO108" s="144"/>
      <c r="GP108" s="144"/>
      <c r="GQ108" s="144"/>
      <c r="GR108" s="144"/>
      <c r="GS108" s="144"/>
      <c r="GT108" s="144"/>
      <c r="GU108" s="144"/>
      <c r="GV108" s="144"/>
      <c r="GW108" s="144"/>
      <c r="GX108" s="144"/>
      <c r="GY108" s="144"/>
      <c r="GZ108" s="144"/>
      <c r="HA108" s="144"/>
      <c r="HB108" s="144"/>
      <c r="HC108" s="144"/>
      <c r="HD108" s="144"/>
      <c r="HE108" s="144"/>
      <c r="HF108" s="144"/>
      <c r="HG108" s="144"/>
      <c r="HH108" s="144"/>
      <c r="HI108" s="144"/>
      <c r="HJ108" s="144"/>
      <c r="HK108" s="144"/>
      <c r="HL108" s="144"/>
      <c r="HM108" s="144"/>
      <c r="HN108" s="144"/>
      <c r="HO108" s="144"/>
      <c r="HP108" s="144"/>
      <c r="HQ108" s="144"/>
      <c r="HR108" s="144"/>
      <c r="HS108" s="144"/>
      <c r="HT108" s="144"/>
      <c r="HU108" s="144"/>
      <c r="HV108" s="144"/>
      <c r="HW108" s="144"/>
      <c r="HX108" s="144"/>
      <c r="HY108" s="144"/>
      <c r="HZ108" s="144"/>
      <c r="IA108" s="144"/>
      <c r="IB108" s="144"/>
      <c r="IC108" s="144"/>
      <c r="ID108" s="144"/>
      <c r="IE108" s="144"/>
      <c r="IF108" s="144"/>
      <c r="IG108" s="144"/>
      <c r="IH108" s="144"/>
      <c r="II108" s="144"/>
      <c r="IJ108" s="144"/>
      <c r="IK108" s="144"/>
    </row>
    <row r="109" spans="1:245" x14ac:dyDescent="0.25">
      <c r="A109" s="158"/>
      <c r="B109" s="164" t="s">
        <v>40</v>
      </c>
      <c r="C109" s="160" t="s">
        <v>19</v>
      </c>
      <c r="D109" s="162">
        <v>2.92</v>
      </c>
      <c r="E109" s="160"/>
      <c r="F109" s="162"/>
      <c r="G109" s="160"/>
      <c r="H109" s="162"/>
      <c r="I109" s="160"/>
      <c r="J109" s="162"/>
      <c r="K109" s="163"/>
      <c r="L109" s="23" t="s">
        <v>302</v>
      </c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4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44"/>
      <c r="GF109" s="144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44"/>
      <c r="GY109" s="144"/>
      <c r="GZ109" s="144"/>
      <c r="HA109" s="144"/>
      <c r="HB109" s="144"/>
      <c r="HC109" s="144"/>
      <c r="HD109" s="144"/>
      <c r="HE109" s="144"/>
      <c r="HF109" s="144"/>
      <c r="HG109" s="144"/>
      <c r="HH109" s="144"/>
      <c r="HI109" s="144"/>
      <c r="HJ109" s="144"/>
      <c r="HK109" s="144"/>
      <c r="HL109" s="144"/>
      <c r="HM109" s="144"/>
      <c r="HN109" s="144"/>
      <c r="HO109" s="144"/>
      <c r="HP109" s="144"/>
      <c r="HQ109" s="144"/>
      <c r="HR109" s="144"/>
      <c r="HS109" s="144"/>
      <c r="HT109" s="144"/>
      <c r="HU109" s="144"/>
      <c r="HV109" s="144"/>
      <c r="HW109" s="144"/>
      <c r="HX109" s="144"/>
      <c r="HY109" s="144"/>
      <c r="HZ109" s="144"/>
      <c r="IA109" s="144"/>
      <c r="IB109" s="144"/>
      <c r="IC109" s="144"/>
      <c r="ID109" s="144"/>
      <c r="IE109" s="144"/>
      <c r="IF109" s="144"/>
      <c r="IG109" s="144"/>
      <c r="IH109" s="144"/>
      <c r="II109" s="144"/>
      <c r="IJ109" s="144"/>
      <c r="IK109" s="144"/>
    </row>
    <row r="110" spans="1:245" ht="40.5" x14ac:dyDescent="0.25">
      <c r="A110" s="158">
        <v>19</v>
      </c>
      <c r="B110" s="212" t="s">
        <v>341</v>
      </c>
      <c r="C110" s="160" t="s">
        <v>24</v>
      </c>
      <c r="D110" s="161">
        <v>50</v>
      </c>
      <c r="E110" s="160"/>
      <c r="F110" s="162"/>
      <c r="G110" s="160"/>
      <c r="H110" s="162"/>
      <c r="I110" s="160"/>
      <c r="J110" s="162"/>
      <c r="K110" s="163"/>
      <c r="L110" s="23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/>
      <c r="EZ110" s="144"/>
      <c r="FA110" s="144"/>
      <c r="FB110" s="144"/>
      <c r="FC110" s="144"/>
      <c r="FD110" s="144"/>
      <c r="FE110" s="144"/>
      <c r="FF110" s="144"/>
      <c r="FG110" s="144"/>
      <c r="FH110" s="144"/>
      <c r="FI110" s="144"/>
      <c r="FJ110" s="144"/>
      <c r="FK110" s="144"/>
      <c r="FL110" s="144"/>
      <c r="FM110" s="144"/>
      <c r="FN110" s="144"/>
      <c r="FO110" s="144"/>
      <c r="FP110" s="144"/>
      <c r="FQ110" s="144"/>
      <c r="FR110" s="144"/>
      <c r="FS110" s="144"/>
      <c r="FT110" s="144"/>
      <c r="FU110" s="144"/>
      <c r="FV110" s="144"/>
      <c r="FW110" s="144"/>
      <c r="FX110" s="144"/>
      <c r="FY110" s="144"/>
      <c r="FZ110" s="144"/>
      <c r="GA110" s="144"/>
      <c r="GB110" s="144"/>
      <c r="GC110" s="144"/>
      <c r="GD110" s="144"/>
      <c r="GE110" s="144"/>
      <c r="GF110" s="144"/>
      <c r="GG110" s="144"/>
      <c r="GH110" s="144"/>
      <c r="GI110" s="144"/>
      <c r="GJ110" s="144"/>
      <c r="GK110" s="144"/>
      <c r="GL110" s="144"/>
      <c r="GM110" s="144"/>
      <c r="GN110" s="144"/>
      <c r="GO110" s="144"/>
      <c r="GP110" s="144"/>
      <c r="GQ110" s="144"/>
      <c r="GR110" s="144"/>
      <c r="GS110" s="144"/>
      <c r="GT110" s="144"/>
      <c r="GU110" s="144"/>
      <c r="GV110" s="144"/>
      <c r="GW110" s="144"/>
      <c r="GX110" s="144"/>
      <c r="GY110" s="144"/>
      <c r="GZ110" s="144"/>
      <c r="HA110" s="144"/>
      <c r="HB110" s="144"/>
      <c r="HC110" s="144"/>
      <c r="HD110" s="144"/>
      <c r="HE110" s="144"/>
      <c r="HF110" s="144"/>
      <c r="HG110" s="144"/>
      <c r="HH110" s="144"/>
      <c r="HI110" s="144"/>
      <c r="HJ110" s="144"/>
      <c r="HK110" s="144"/>
      <c r="HL110" s="144"/>
      <c r="HM110" s="144"/>
      <c r="HN110" s="144"/>
      <c r="HO110" s="144"/>
      <c r="HP110" s="144"/>
      <c r="HQ110" s="144"/>
      <c r="HR110" s="144"/>
      <c r="HS110" s="144"/>
      <c r="HT110" s="144"/>
      <c r="HU110" s="144"/>
      <c r="HV110" s="144"/>
      <c r="HW110" s="144"/>
      <c r="HX110" s="144"/>
      <c r="HY110" s="144"/>
      <c r="HZ110" s="144"/>
      <c r="IA110" s="144"/>
      <c r="IB110" s="144"/>
      <c r="IC110" s="144"/>
      <c r="ID110" s="144"/>
      <c r="IE110" s="144"/>
      <c r="IF110" s="144"/>
      <c r="IG110" s="144"/>
      <c r="IH110" s="144"/>
      <c r="II110" s="144"/>
      <c r="IJ110" s="144"/>
      <c r="IK110" s="144"/>
    </row>
    <row r="111" spans="1:245" x14ac:dyDescent="0.25">
      <c r="A111" s="158"/>
      <c r="B111" s="164" t="s">
        <v>14</v>
      </c>
      <c r="C111" s="160" t="s">
        <v>15</v>
      </c>
      <c r="D111" s="162">
        <v>5</v>
      </c>
      <c r="E111" s="160"/>
      <c r="F111" s="162"/>
      <c r="G111" s="165"/>
      <c r="H111" s="165"/>
      <c r="I111" s="160"/>
      <c r="J111" s="162"/>
      <c r="K111" s="175"/>
      <c r="L111" s="23" t="s">
        <v>304</v>
      </c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  <c r="FS111" s="144"/>
      <c r="FT111" s="144"/>
      <c r="FU111" s="144"/>
      <c r="FV111" s="144"/>
      <c r="FW111" s="144"/>
      <c r="FX111" s="144"/>
      <c r="FY111" s="144"/>
      <c r="FZ111" s="144"/>
      <c r="GA111" s="144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  <c r="HD111" s="144"/>
      <c r="HE111" s="144"/>
      <c r="HF111" s="144"/>
      <c r="HG111" s="144"/>
      <c r="HH111" s="144"/>
      <c r="HI111" s="144"/>
      <c r="HJ111" s="144"/>
      <c r="HK111" s="144"/>
      <c r="HL111" s="144"/>
      <c r="HM111" s="144"/>
      <c r="HN111" s="144"/>
      <c r="HO111" s="144"/>
      <c r="HP111" s="144"/>
      <c r="HQ111" s="144"/>
      <c r="HR111" s="144"/>
      <c r="HS111" s="144"/>
      <c r="HT111" s="144"/>
      <c r="HU111" s="144"/>
      <c r="HV111" s="144"/>
      <c r="HW111" s="144"/>
      <c r="HX111" s="144"/>
      <c r="HY111" s="144"/>
      <c r="HZ111" s="144"/>
      <c r="IA111" s="144"/>
      <c r="IB111" s="144"/>
      <c r="IC111" s="144"/>
      <c r="ID111" s="144"/>
      <c r="IE111" s="144"/>
      <c r="IF111" s="144"/>
      <c r="IG111" s="144"/>
      <c r="IH111" s="144"/>
      <c r="II111" s="144"/>
      <c r="IJ111" s="144"/>
      <c r="IK111" s="144"/>
    </row>
    <row r="112" spans="1:245" x14ac:dyDescent="0.25">
      <c r="A112" s="158"/>
      <c r="B112" s="164" t="s">
        <v>27</v>
      </c>
      <c r="C112" s="160" t="s">
        <v>19</v>
      </c>
      <c r="D112" s="162">
        <v>1.115</v>
      </c>
      <c r="E112" s="160"/>
      <c r="F112" s="162"/>
      <c r="G112" s="162"/>
      <c r="H112" s="162"/>
      <c r="I112" s="162"/>
      <c r="J112" s="162"/>
      <c r="K112" s="163"/>
      <c r="L112" s="23" t="s">
        <v>304</v>
      </c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  <c r="FF112" s="144"/>
      <c r="FG112" s="144"/>
      <c r="FH112" s="144"/>
      <c r="FI112" s="144"/>
      <c r="FJ112" s="144"/>
      <c r="FK112" s="144"/>
      <c r="FL112" s="144"/>
      <c r="FM112" s="144"/>
      <c r="FN112" s="144"/>
      <c r="FO112" s="144"/>
      <c r="FP112" s="144"/>
      <c r="FQ112" s="144"/>
      <c r="FR112" s="144"/>
      <c r="FS112" s="144"/>
      <c r="FT112" s="144"/>
      <c r="FU112" s="144"/>
      <c r="FV112" s="144"/>
      <c r="FW112" s="144"/>
      <c r="FX112" s="144"/>
      <c r="FY112" s="144"/>
      <c r="FZ112" s="144"/>
      <c r="GA112" s="144"/>
      <c r="GB112" s="144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  <c r="GW112" s="144"/>
      <c r="GX112" s="144"/>
      <c r="GY112" s="144"/>
      <c r="GZ112" s="144"/>
      <c r="HA112" s="144"/>
      <c r="HB112" s="144"/>
      <c r="HC112" s="144"/>
      <c r="HD112" s="144"/>
      <c r="HE112" s="144"/>
      <c r="HF112" s="144"/>
      <c r="HG112" s="144"/>
      <c r="HH112" s="144"/>
      <c r="HI112" s="144"/>
      <c r="HJ112" s="144"/>
      <c r="HK112" s="144"/>
      <c r="HL112" s="144"/>
      <c r="HM112" s="144"/>
      <c r="HN112" s="144"/>
      <c r="HO112" s="144"/>
      <c r="HP112" s="144"/>
      <c r="HQ112" s="144"/>
      <c r="HR112" s="144"/>
      <c r="HS112" s="144"/>
      <c r="HT112" s="144"/>
      <c r="HU112" s="144"/>
      <c r="HV112" s="144"/>
      <c r="HW112" s="144"/>
      <c r="HX112" s="144"/>
      <c r="HY112" s="144"/>
      <c r="HZ112" s="144"/>
      <c r="IA112" s="144"/>
      <c r="IB112" s="144"/>
      <c r="IC112" s="144"/>
      <c r="ID112" s="144"/>
      <c r="IE112" s="144"/>
      <c r="IF112" s="144"/>
      <c r="IG112" s="144"/>
      <c r="IH112" s="144"/>
      <c r="II112" s="144"/>
      <c r="IJ112" s="144"/>
      <c r="IK112" s="144"/>
    </row>
    <row r="113" spans="1:245" x14ac:dyDescent="0.25">
      <c r="A113" s="158"/>
      <c r="B113" s="176" t="s">
        <v>21</v>
      </c>
      <c r="C113" s="160"/>
      <c r="D113" s="162"/>
      <c r="E113" s="160"/>
      <c r="F113" s="162"/>
      <c r="G113" s="160"/>
      <c r="H113" s="162"/>
      <c r="I113" s="160"/>
      <c r="J113" s="162"/>
      <c r="K113" s="163"/>
      <c r="L113" s="23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/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K113" s="144"/>
      <c r="FL113" s="144"/>
      <c r="FM113" s="144"/>
      <c r="FN113" s="144"/>
      <c r="FO113" s="144"/>
      <c r="FP113" s="144"/>
      <c r="FQ113" s="144"/>
      <c r="FR113" s="144"/>
      <c r="FS113" s="144"/>
      <c r="FT113" s="144"/>
      <c r="FU113" s="144"/>
      <c r="FV113" s="144"/>
      <c r="FW113" s="144"/>
      <c r="FX113" s="144"/>
      <c r="FY113" s="144"/>
      <c r="FZ113" s="144"/>
      <c r="GA113" s="144"/>
      <c r="GB113" s="144"/>
      <c r="GC113" s="144"/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  <c r="GW113" s="144"/>
      <c r="GX113" s="144"/>
      <c r="GY113" s="144"/>
      <c r="GZ113" s="144"/>
      <c r="HA113" s="144"/>
      <c r="HB113" s="144"/>
      <c r="HC113" s="144"/>
      <c r="HD113" s="144"/>
      <c r="HE113" s="144"/>
      <c r="HF113" s="144"/>
      <c r="HG113" s="144"/>
      <c r="HH113" s="144"/>
      <c r="HI113" s="144"/>
      <c r="HJ113" s="144"/>
      <c r="HK113" s="144"/>
      <c r="HL113" s="144"/>
      <c r="HM113" s="144"/>
      <c r="HN113" s="144"/>
      <c r="HO113" s="144"/>
      <c r="HP113" s="144"/>
      <c r="HQ113" s="144"/>
      <c r="HR113" s="144"/>
      <c r="HS113" s="144"/>
      <c r="HT113" s="144"/>
      <c r="HU113" s="144"/>
      <c r="HV113" s="144"/>
      <c r="HW113" s="144"/>
      <c r="HX113" s="144"/>
      <c r="HY113" s="144"/>
      <c r="HZ113" s="144"/>
      <c r="IA113" s="144"/>
      <c r="IB113" s="144"/>
      <c r="IC113" s="144"/>
      <c r="ID113" s="144"/>
      <c r="IE113" s="144"/>
      <c r="IF113" s="144"/>
      <c r="IG113" s="144"/>
      <c r="IH113" s="144"/>
      <c r="II113" s="144"/>
      <c r="IJ113" s="144"/>
      <c r="IK113" s="144"/>
    </row>
    <row r="114" spans="1:245" ht="27.75" x14ac:dyDescent="0.25">
      <c r="A114" s="158"/>
      <c r="B114" s="164" t="s">
        <v>338</v>
      </c>
      <c r="C114" s="160" t="s">
        <v>24</v>
      </c>
      <c r="D114" s="165">
        <v>50</v>
      </c>
      <c r="E114" s="162"/>
      <c r="F114" s="162"/>
      <c r="G114" s="160"/>
      <c r="H114" s="162"/>
      <c r="I114" s="160"/>
      <c r="J114" s="162"/>
      <c r="K114" s="175"/>
      <c r="L114" s="23" t="s">
        <v>302</v>
      </c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4"/>
      <c r="FF114" s="144"/>
      <c r="FG114" s="144"/>
      <c r="FH114" s="144"/>
      <c r="FI114" s="144"/>
      <c r="FJ114" s="144"/>
      <c r="FK114" s="144"/>
      <c r="FL114" s="144"/>
      <c r="FM114" s="144"/>
      <c r="FN114" s="144"/>
      <c r="FO114" s="144"/>
      <c r="FP114" s="144"/>
      <c r="FQ114" s="144"/>
      <c r="FR114" s="144"/>
      <c r="FS114" s="144"/>
      <c r="FT114" s="144"/>
      <c r="FU114" s="144"/>
      <c r="FV114" s="144"/>
      <c r="FW114" s="144"/>
      <c r="FX114" s="144"/>
      <c r="FY114" s="144"/>
      <c r="FZ114" s="144"/>
      <c r="GA114" s="144"/>
      <c r="GB114" s="14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  <c r="GW114" s="144"/>
      <c r="GX114" s="144"/>
      <c r="GY114" s="144"/>
      <c r="GZ114" s="144"/>
      <c r="HA114" s="144"/>
      <c r="HB114" s="144"/>
      <c r="HC114" s="144"/>
      <c r="HD114" s="144"/>
      <c r="HE114" s="144"/>
      <c r="HF114" s="144"/>
      <c r="HG114" s="144"/>
      <c r="HH114" s="144"/>
      <c r="HI114" s="144"/>
      <c r="HJ114" s="144"/>
      <c r="HK114" s="144"/>
      <c r="HL114" s="144"/>
      <c r="HM114" s="144"/>
      <c r="HN114" s="144"/>
      <c r="HO114" s="144"/>
      <c r="HP114" s="144"/>
      <c r="HQ114" s="144"/>
      <c r="HR114" s="144"/>
      <c r="HS114" s="144"/>
      <c r="HT114" s="144"/>
      <c r="HU114" s="144"/>
      <c r="HV114" s="144"/>
      <c r="HW114" s="144"/>
      <c r="HX114" s="144"/>
      <c r="HY114" s="144"/>
      <c r="HZ114" s="144"/>
      <c r="IA114" s="144"/>
      <c r="IB114" s="144"/>
      <c r="IC114" s="144"/>
      <c r="ID114" s="144"/>
      <c r="IE114" s="144"/>
      <c r="IF114" s="144"/>
      <c r="IG114" s="144"/>
      <c r="IH114" s="144"/>
      <c r="II114" s="144"/>
      <c r="IJ114" s="144"/>
      <c r="IK114" s="144"/>
    </row>
    <row r="115" spans="1:245" x14ac:dyDescent="0.25">
      <c r="A115" s="158"/>
      <c r="B115" s="164" t="s">
        <v>40</v>
      </c>
      <c r="C115" s="160" t="s">
        <v>19</v>
      </c>
      <c r="D115" s="208">
        <v>2.19</v>
      </c>
      <c r="E115" s="160"/>
      <c r="F115" s="162"/>
      <c r="G115" s="160"/>
      <c r="H115" s="162"/>
      <c r="I115" s="160"/>
      <c r="J115" s="162"/>
      <c r="K115" s="163"/>
      <c r="L115" s="23" t="s">
        <v>302</v>
      </c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  <c r="EO115" s="144"/>
      <c r="EP115" s="144"/>
      <c r="EQ115" s="144"/>
      <c r="ER115" s="144"/>
      <c r="ES115" s="144"/>
      <c r="ET115" s="144"/>
      <c r="EU115" s="144"/>
      <c r="EV115" s="144"/>
      <c r="EW115" s="144"/>
      <c r="EX115" s="144"/>
      <c r="EY115" s="144"/>
      <c r="EZ115" s="144"/>
      <c r="FA115" s="144"/>
      <c r="FB115" s="144"/>
      <c r="FC115" s="144"/>
      <c r="FD115" s="144"/>
      <c r="FE115" s="144"/>
      <c r="FF115" s="144"/>
      <c r="FG115" s="144"/>
      <c r="FH115" s="144"/>
      <c r="FI115" s="144"/>
      <c r="FJ115" s="144"/>
      <c r="FK115" s="144"/>
      <c r="FL115" s="144"/>
      <c r="FM115" s="144"/>
      <c r="FN115" s="144"/>
      <c r="FO115" s="144"/>
      <c r="FP115" s="144"/>
      <c r="FQ115" s="144"/>
      <c r="FR115" s="144"/>
      <c r="FS115" s="144"/>
      <c r="FT115" s="144"/>
      <c r="FU115" s="144"/>
      <c r="FV115" s="144"/>
      <c r="FW115" s="144"/>
      <c r="FX115" s="144"/>
      <c r="FY115" s="144"/>
      <c r="FZ115" s="144"/>
      <c r="GA115" s="144"/>
      <c r="GB115" s="144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  <c r="GW115" s="144"/>
      <c r="GX115" s="144"/>
      <c r="GY115" s="144"/>
      <c r="GZ115" s="144"/>
      <c r="HA115" s="144"/>
      <c r="HB115" s="144"/>
      <c r="HC115" s="144"/>
      <c r="HD115" s="144"/>
      <c r="HE115" s="144"/>
      <c r="HF115" s="144"/>
      <c r="HG115" s="144"/>
      <c r="HH115" s="144"/>
      <c r="HI115" s="144"/>
      <c r="HJ115" s="144"/>
      <c r="HK115" s="144"/>
      <c r="HL115" s="144"/>
      <c r="HM115" s="144"/>
      <c r="HN115" s="144"/>
      <c r="HO115" s="144"/>
      <c r="HP115" s="144"/>
      <c r="HQ115" s="144"/>
      <c r="HR115" s="144"/>
      <c r="HS115" s="144"/>
      <c r="HT115" s="144"/>
      <c r="HU115" s="144"/>
      <c r="HV115" s="144"/>
      <c r="HW115" s="144"/>
      <c r="HX115" s="144"/>
      <c r="HY115" s="144"/>
      <c r="HZ115" s="144"/>
      <c r="IA115" s="144"/>
      <c r="IB115" s="144"/>
      <c r="IC115" s="144"/>
      <c r="ID115" s="144"/>
      <c r="IE115" s="144"/>
      <c r="IF115" s="144"/>
      <c r="IG115" s="144"/>
      <c r="IH115" s="144"/>
      <c r="II115" s="144"/>
      <c r="IJ115" s="144"/>
      <c r="IK115" s="144"/>
    </row>
    <row r="116" spans="1:245" ht="40.5" x14ac:dyDescent="0.25">
      <c r="A116" s="158">
        <v>20</v>
      </c>
      <c r="B116" s="212" t="s">
        <v>342</v>
      </c>
      <c r="C116" s="160" t="s">
        <v>24</v>
      </c>
      <c r="D116" s="161">
        <v>6</v>
      </c>
      <c r="E116" s="160"/>
      <c r="F116" s="162"/>
      <c r="G116" s="160"/>
      <c r="H116" s="162"/>
      <c r="I116" s="160"/>
      <c r="J116" s="162"/>
      <c r="K116" s="163"/>
      <c r="L116" s="23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  <c r="EZ116" s="144"/>
      <c r="FA116" s="144"/>
      <c r="FB116" s="144"/>
      <c r="FC116" s="144"/>
      <c r="FD116" s="144"/>
      <c r="FE116" s="144"/>
      <c r="FF116" s="144"/>
      <c r="FG116" s="144"/>
      <c r="FH116" s="144"/>
      <c r="FI116" s="144"/>
      <c r="FJ116" s="144"/>
      <c r="FK116" s="144"/>
      <c r="FL116" s="144"/>
      <c r="FM116" s="144"/>
      <c r="FN116" s="144"/>
      <c r="FO116" s="144"/>
      <c r="FP116" s="144"/>
      <c r="FQ116" s="144"/>
      <c r="FR116" s="144"/>
      <c r="FS116" s="144"/>
      <c r="FT116" s="144"/>
      <c r="FU116" s="144"/>
      <c r="FV116" s="144"/>
      <c r="FW116" s="144"/>
      <c r="FX116" s="144"/>
      <c r="FY116" s="144"/>
      <c r="FZ116" s="144"/>
      <c r="GA116" s="144"/>
      <c r="GB116" s="144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  <c r="GW116" s="144"/>
      <c r="GX116" s="144"/>
      <c r="GY116" s="144"/>
      <c r="GZ116" s="144"/>
      <c r="HA116" s="144"/>
      <c r="HB116" s="144"/>
      <c r="HC116" s="144"/>
      <c r="HD116" s="144"/>
      <c r="HE116" s="144"/>
      <c r="HF116" s="144"/>
      <c r="HG116" s="144"/>
      <c r="HH116" s="144"/>
      <c r="HI116" s="144"/>
      <c r="HJ116" s="144"/>
      <c r="HK116" s="144"/>
      <c r="HL116" s="144"/>
      <c r="HM116" s="144"/>
      <c r="HN116" s="144"/>
      <c r="HO116" s="144"/>
      <c r="HP116" s="144"/>
      <c r="HQ116" s="144"/>
      <c r="HR116" s="144"/>
      <c r="HS116" s="144"/>
      <c r="HT116" s="144"/>
      <c r="HU116" s="144"/>
      <c r="HV116" s="144"/>
      <c r="HW116" s="144"/>
      <c r="HX116" s="144"/>
      <c r="HY116" s="144"/>
      <c r="HZ116" s="144"/>
      <c r="IA116" s="144"/>
      <c r="IB116" s="144"/>
      <c r="IC116" s="144"/>
      <c r="ID116" s="144"/>
      <c r="IE116" s="144"/>
      <c r="IF116" s="144"/>
      <c r="IG116" s="144"/>
      <c r="IH116" s="144"/>
      <c r="II116" s="144"/>
      <c r="IJ116" s="144"/>
      <c r="IK116" s="144"/>
    </row>
    <row r="117" spans="1:245" x14ac:dyDescent="0.25">
      <c r="A117" s="158"/>
      <c r="B117" s="164" t="s">
        <v>14</v>
      </c>
      <c r="C117" s="160" t="s">
        <v>15</v>
      </c>
      <c r="D117" s="162">
        <v>2.04</v>
      </c>
      <c r="E117" s="160"/>
      <c r="F117" s="162"/>
      <c r="G117" s="165"/>
      <c r="H117" s="162"/>
      <c r="I117" s="160"/>
      <c r="J117" s="162"/>
      <c r="K117" s="175"/>
      <c r="L117" s="23" t="s">
        <v>304</v>
      </c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  <c r="FF117" s="144"/>
      <c r="FG117" s="144"/>
      <c r="FH117" s="144"/>
      <c r="FI117" s="144"/>
      <c r="FJ117" s="144"/>
      <c r="FK117" s="144"/>
      <c r="FL117" s="144"/>
      <c r="FM117" s="144"/>
      <c r="FN117" s="144"/>
      <c r="FO117" s="144"/>
      <c r="FP117" s="144"/>
      <c r="FQ117" s="144"/>
      <c r="FR117" s="144"/>
      <c r="FS117" s="144"/>
      <c r="FT117" s="144"/>
      <c r="FU117" s="144"/>
      <c r="FV117" s="144"/>
      <c r="FW117" s="144"/>
      <c r="FX117" s="144"/>
      <c r="FY117" s="144"/>
      <c r="FZ117" s="144"/>
      <c r="GA117" s="144"/>
      <c r="GB117" s="14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  <c r="GW117" s="144"/>
      <c r="GX117" s="144"/>
      <c r="GY117" s="144"/>
      <c r="GZ117" s="144"/>
      <c r="HA117" s="144"/>
      <c r="HB117" s="144"/>
      <c r="HC117" s="144"/>
      <c r="HD117" s="144"/>
      <c r="HE117" s="144"/>
      <c r="HF117" s="144"/>
      <c r="HG117" s="144"/>
      <c r="HH117" s="144"/>
      <c r="HI117" s="144"/>
      <c r="HJ117" s="144"/>
      <c r="HK117" s="144"/>
      <c r="HL117" s="144"/>
      <c r="HM117" s="144"/>
      <c r="HN117" s="144"/>
      <c r="HO117" s="144"/>
      <c r="HP117" s="144"/>
      <c r="HQ117" s="144"/>
      <c r="HR117" s="144"/>
      <c r="HS117" s="144"/>
      <c r="HT117" s="144"/>
      <c r="HU117" s="144"/>
      <c r="HV117" s="144"/>
      <c r="HW117" s="144"/>
      <c r="HX117" s="144"/>
      <c r="HY117" s="144"/>
      <c r="HZ117" s="144"/>
      <c r="IA117" s="144"/>
      <c r="IB117" s="144"/>
      <c r="IC117" s="144"/>
      <c r="ID117" s="144"/>
      <c r="IE117" s="144"/>
      <c r="IF117" s="144"/>
      <c r="IG117" s="144"/>
      <c r="IH117" s="144"/>
      <c r="II117" s="144"/>
      <c r="IJ117" s="144"/>
      <c r="IK117" s="144"/>
    </row>
    <row r="118" spans="1:245" x14ac:dyDescent="0.25">
      <c r="A118" s="158"/>
      <c r="B118" s="164" t="s">
        <v>27</v>
      </c>
      <c r="C118" s="160" t="s">
        <v>19</v>
      </c>
      <c r="D118" s="162">
        <v>2.1420000000000003</v>
      </c>
      <c r="E118" s="160"/>
      <c r="F118" s="162"/>
      <c r="G118" s="162"/>
      <c r="H118" s="162"/>
      <c r="I118" s="162"/>
      <c r="J118" s="162"/>
      <c r="K118" s="163"/>
      <c r="L118" s="23" t="s">
        <v>304</v>
      </c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  <c r="FH118" s="144"/>
      <c r="FI118" s="144"/>
      <c r="FJ118" s="144"/>
      <c r="FK118" s="144"/>
      <c r="FL118" s="144"/>
      <c r="FM118" s="144"/>
      <c r="FN118" s="144"/>
      <c r="FO118" s="144"/>
      <c r="FP118" s="144"/>
      <c r="FQ118" s="144"/>
      <c r="FR118" s="144"/>
      <c r="FS118" s="144"/>
      <c r="FT118" s="144"/>
      <c r="FU118" s="144"/>
      <c r="FV118" s="144"/>
      <c r="FW118" s="144"/>
      <c r="FX118" s="144"/>
      <c r="FY118" s="144"/>
      <c r="FZ118" s="144"/>
      <c r="GA118" s="144"/>
      <c r="GB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  <c r="GW118" s="144"/>
      <c r="GX118" s="144"/>
      <c r="GY118" s="144"/>
      <c r="GZ118" s="144"/>
      <c r="HA118" s="144"/>
      <c r="HB118" s="144"/>
      <c r="HC118" s="144"/>
      <c r="HD118" s="144"/>
      <c r="HE118" s="144"/>
      <c r="HF118" s="144"/>
      <c r="HG118" s="144"/>
      <c r="HH118" s="144"/>
      <c r="HI118" s="144"/>
      <c r="HJ118" s="144"/>
      <c r="HK118" s="144"/>
      <c r="HL118" s="144"/>
      <c r="HM118" s="144"/>
      <c r="HN118" s="144"/>
      <c r="HO118" s="144"/>
      <c r="HP118" s="144"/>
      <c r="HQ118" s="144"/>
      <c r="HR118" s="144"/>
      <c r="HS118" s="144"/>
      <c r="HT118" s="144"/>
      <c r="HU118" s="144"/>
      <c r="HV118" s="144"/>
      <c r="HW118" s="144"/>
      <c r="HX118" s="144"/>
      <c r="HY118" s="144"/>
      <c r="HZ118" s="144"/>
      <c r="IA118" s="144"/>
      <c r="IB118" s="144"/>
      <c r="IC118" s="144"/>
      <c r="ID118" s="144"/>
      <c r="IE118" s="144"/>
      <c r="IF118" s="144"/>
      <c r="IG118" s="144"/>
      <c r="IH118" s="144"/>
      <c r="II118" s="144"/>
      <c r="IJ118" s="144"/>
      <c r="IK118" s="144"/>
    </row>
    <row r="119" spans="1:245" x14ac:dyDescent="0.25">
      <c r="A119" s="158"/>
      <c r="B119" s="176" t="s">
        <v>21</v>
      </c>
      <c r="C119" s="160"/>
      <c r="D119" s="162"/>
      <c r="E119" s="160"/>
      <c r="F119" s="162"/>
      <c r="G119" s="160"/>
      <c r="H119" s="162"/>
      <c r="I119" s="160"/>
      <c r="J119" s="162"/>
      <c r="K119" s="163"/>
      <c r="L119" s="23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4"/>
      <c r="FK119" s="144"/>
      <c r="FL119" s="144"/>
      <c r="FM119" s="144"/>
      <c r="FN119" s="144"/>
      <c r="FO119" s="144"/>
      <c r="FP119" s="144"/>
      <c r="FQ119" s="144"/>
      <c r="FR119" s="144"/>
      <c r="FS119" s="144"/>
      <c r="FT119" s="144"/>
      <c r="FU119" s="144"/>
      <c r="FV119" s="144"/>
      <c r="FW119" s="144"/>
      <c r="FX119" s="144"/>
      <c r="FY119" s="144"/>
      <c r="FZ119" s="144"/>
      <c r="GA119" s="144"/>
      <c r="GB119" s="144"/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  <c r="GW119" s="144"/>
      <c r="GX119" s="144"/>
      <c r="GY119" s="144"/>
      <c r="GZ119" s="144"/>
      <c r="HA119" s="144"/>
      <c r="HB119" s="144"/>
      <c r="HC119" s="144"/>
      <c r="HD119" s="144"/>
      <c r="HE119" s="144"/>
      <c r="HF119" s="144"/>
      <c r="HG119" s="144"/>
      <c r="HH119" s="144"/>
      <c r="HI119" s="144"/>
      <c r="HJ119" s="144"/>
      <c r="HK119" s="144"/>
      <c r="HL119" s="144"/>
      <c r="HM119" s="144"/>
      <c r="HN119" s="144"/>
      <c r="HO119" s="144"/>
      <c r="HP119" s="144"/>
      <c r="HQ119" s="144"/>
      <c r="HR119" s="144"/>
      <c r="HS119" s="144"/>
      <c r="HT119" s="144"/>
      <c r="HU119" s="144"/>
      <c r="HV119" s="144"/>
      <c r="HW119" s="144"/>
      <c r="HX119" s="144"/>
      <c r="HY119" s="144"/>
      <c r="HZ119" s="144"/>
      <c r="IA119" s="144"/>
      <c r="IB119" s="144"/>
      <c r="IC119" s="144"/>
      <c r="ID119" s="144"/>
      <c r="IE119" s="144"/>
      <c r="IF119" s="144"/>
      <c r="IG119" s="144"/>
      <c r="IH119" s="144"/>
      <c r="II119" s="144"/>
      <c r="IJ119" s="144"/>
      <c r="IK119" s="144"/>
    </row>
    <row r="120" spans="1:245" ht="27.75" x14ac:dyDescent="0.25">
      <c r="A120" s="158"/>
      <c r="B120" s="164" t="s">
        <v>340</v>
      </c>
      <c r="C120" s="160" t="s">
        <v>24</v>
      </c>
      <c r="D120" s="165">
        <v>6</v>
      </c>
      <c r="E120" s="162"/>
      <c r="F120" s="162"/>
      <c r="G120" s="160"/>
      <c r="H120" s="162"/>
      <c r="I120" s="160"/>
      <c r="J120" s="162"/>
      <c r="K120" s="163"/>
      <c r="L120" s="23" t="s">
        <v>302</v>
      </c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  <c r="HO120" s="144"/>
      <c r="HP120" s="144"/>
      <c r="HQ120" s="144"/>
      <c r="HR120" s="144"/>
      <c r="HS120" s="144"/>
      <c r="HT120" s="144"/>
      <c r="HU120" s="144"/>
      <c r="HV120" s="144"/>
      <c r="HW120" s="144"/>
      <c r="HX120" s="144"/>
      <c r="HY120" s="144"/>
      <c r="HZ120" s="144"/>
      <c r="IA120" s="144"/>
      <c r="IB120" s="144"/>
      <c r="IC120" s="144"/>
      <c r="ID120" s="144"/>
      <c r="IE120" s="144"/>
      <c r="IF120" s="144"/>
      <c r="IG120" s="144"/>
      <c r="IH120" s="144"/>
      <c r="II120" s="144"/>
      <c r="IJ120" s="144"/>
      <c r="IK120" s="144"/>
    </row>
    <row r="121" spans="1:245" x14ac:dyDescent="0.25">
      <c r="A121" s="158"/>
      <c r="B121" s="164" t="s">
        <v>40</v>
      </c>
      <c r="C121" s="160" t="s">
        <v>19</v>
      </c>
      <c r="D121" s="162">
        <v>1.8780000000000001</v>
      </c>
      <c r="E121" s="160"/>
      <c r="F121" s="162"/>
      <c r="G121" s="160"/>
      <c r="H121" s="162"/>
      <c r="I121" s="160"/>
      <c r="J121" s="162"/>
      <c r="K121" s="163"/>
      <c r="L121" s="23" t="s">
        <v>302</v>
      </c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  <c r="GW121" s="144"/>
      <c r="GX121" s="144"/>
      <c r="GY121" s="144"/>
      <c r="GZ121" s="144"/>
      <c r="HA121" s="144"/>
      <c r="HB121" s="144"/>
      <c r="HC121" s="144"/>
      <c r="HD121" s="144"/>
      <c r="HE121" s="144"/>
      <c r="HF121" s="144"/>
      <c r="HG121" s="144"/>
      <c r="HH121" s="144"/>
      <c r="HI121" s="144"/>
      <c r="HJ121" s="144"/>
      <c r="HK121" s="144"/>
      <c r="HL121" s="144"/>
      <c r="HM121" s="144"/>
      <c r="HN121" s="144"/>
      <c r="HO121" s="144"/>
      <c r="HP121" s="144"/>
      <c r="HQ121" s="144"/>
      <c r="HR121" s="144"/>
      <c r="HS121" s="144"/>
      <c r="HT121" s="144"/>
      <c r="HU121" s="144"/>
      <c r="HV121" s="144"/>
      <c r="HW121" s="144"/>
      <c r="HX121" s="144"/>
      <c r="HY121" s="144"/>
      <c r="HZ121" s="144"/>
      <c r="IA121" s="144"/>
      <c r="IB121" s="144"/>
      <c r="IC121" s="144"/>
      <c r="ID121" s="144"/>
      <c r="IE121" s="144"/>
      <c r="IF121" s="144"/>
      <c r="IG121" s="144"/>
      <c r="IH121" s="144"/>
      <c r="II121" s="144"/>
      <c r="IJ121" s="144"/>
      <c r="IK121" s="144"/>
    </row>
    <row r="122" spans="1:245" ht="38.25" x14ac:dyDescent="0.25">
      <c r="A122" s="213">
        <v>21</v>
      </c>
      <c r="B122" s="159" t="s">
        <v>279</v>
      </c>
      <c r="C122" s="160" t="s">
        <v>28</v>
      </c>
      <c r="D122" s="161">
        <v>4</v>
      </c>
      <c r="E122" s="160"/>
      <c r="F122" s="162"/>
      <c r="G122" s="160"/>
      <c r="H122" s="162"/>
      <c r="I122" s="160"/>
      <c r="J122" s="162"/>
      <c r="K122" s="163"/>
      <c r="L122" s="23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  <c r="GW122" s="144"/>
      <c r="GX122" s="144"/>
      <c r="GY122" s="144"/>
      <c r="GZ122" s="144"/>
      <c r="HA122" s="144"/>
      <c r="HB122" s="144"/>
      <c r="HC122" s="144"/>
      <c r="HD122" s="144"/>
      <c r="HE122" s="144"/>
      <c r="HF122" s="144"/>
      <c r="HG122" s="144"/>
      <c r="HH122" s="144"/>
      <c r="HI122" s="144"/>
      <c r="HJ122" s="144"/>
      <c r="HK122" s="144"/>
      <c r="HL122" s="144"/>
      <c r="HM122" s="144"/>
      <c r="HN122" s="144"/>
      <c r="HO122" s="144"/>
      <c r="HP122" s="144"/>
      <c r="HQ122" s="144"/>
      <c r="HR122" s="144"/>
      <c r="HS122" s="144"/>
      <c r="HT122" s="144"/>
      <c r="HU122" s="144"/>
      <c r="HV122" s="144"/>
      <c r="HW122" s="144"/>
      <c r="HX122" s="144"/>
      <c r="HY122" s="144"/>
      <c r="HZ122" s="144"/>
      <c r="IA122" s="144"/>
      <c r="IB122" s="144"/>
      <c r="IC122" s="144"/>
      <c r="ID122" s="144"/>
      <c r="IE122" s="144"/>
      <c r="IF122" s="144"/>
      <c r="IG122" s="144"/>
      <c r="IH122" s="144"/>
      <c r="II122" s="144"/>
      <c r="IJ122" s="144"/>
      <c r="IK122" s="144"/>
    </row>
    <row r="123" spans="1:245" x14ac:dyDescent="0.25">
      <c r="A123" s="158"/>
      <c r="B123" s="164" t="s">
        <v>14</v>
      </c>
      <c r="C123" s="160" t="s">
        <v>15</v>
      </c>
      <c r="D123" s="165">
        <v>8.32</v>
      </c>
      <c r="E123" s="160"/>
      <c r="F123" s="162"/>
      <c r="G123" s="165"/>
      <c r="H123" s="165"/>
      <c r="I123" s="165"/>
      <c r="J123" s="165"/>
      <c r="K123" s="175"/>
      <c r="L123" s="23" t="s">
        <v>304</v>
      </c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  <c r="GW123" s="144"/>
      <c r="GX123" s="144"/>
      <c r="GY123" s="144"/>
      <c r="GZ123" s="144"/>
      <c r="HA123" s="144"/>
      <c r="HB123" s="144"/>
      <c r="HC123" s="144"/>
      <c r="HD123" s="144"/>
      <c r="HE123" s="144"/>
      <c r="HF123" s="144"/>
      <c r="HG123" s="144"/>
      <c r="HH123" s="144"/>
      <c r="HI123" s="144"/>
      <c r="HJ123" s="144"/>
      <c r="HK123" s="144"/>
      <c r="HL123" s="144"/>
      <c r="HM123" s="144"/>
      <c r="HN123" s="144"/>
      <c r="HO123" s="144"/>
      <c r="HP123" s="144"/>
      <c r="HQ123" s="144"/>
      <c r="HR123" s="144"/>
      <c r="HS123" s="144"/>
      <c r="HT123" s="144"/>
      <c r="HU123" s="144"/>
      <c r="HV123" s="144"/>
      <c r="HW123" s="144"/>
      <c r="HX123" s="144"/>
      <c r="HY123" s="144"/>
      <c r="HZ123" s="144"/>
      <c r="IA123" s="144"/>
      <c r="IB123" s="144"/>
      <c r="IC123" s="144"/>
      <c r="ID123" s="144"/>
      <c r="IE123" s="144"/>
      <c r="IF123" s="144"/>
      <c r="IG123" s="144"/>
      <c r="IH123" s="144"/>
      <c r="II123" s="144"/>
      <c r="IJ123" s="144"/>
      <c r="IK123" s="144"/>
    </row>
    <row r="124" spans="1:245" x14ac:dyDescent="0.25">
      <c r="A124" s="158"/>
      <c r="B124" s="164" t="s">
        <v>27</v>
      </c>
      <c r="C124" s="160" t="s">
        <v>19</v>
      </c>
      <c r="D124" s="162">
        <v>2.6719999999999997</v>
      </c>
      <c r="E124" s="160"/>
      <c r="F124" s="162"/>
      <c r="G124" s="160"/>
      <c r="H124" s="162"/>
      <c r="I124" s="160"/>
      <c r="J124" s="162"/>
      <c r="K124" s="163"/>
      <c r="L124" s="23" t="s">
        <v>304</v>
      </c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  <c r="GW124" s="144"/>
      <c r="GX124" s="144"/>
      <c r="GY124" s="144"/>
      <c r="GZ124" s="144"/>
      <c r="HA124" s="144"/>
      <c r="HB124" s="144"/>
      <c r="HC124" s="144"/>
      <c r="HD124" s="144"/>
      <c r="HE124" s="144"/>
      <c r="HF124" s="144"/>
      <c r="HG124" s="144"/>
      <c r="HH124" s="144"/>
      <c r="HI124" s="144"/>
      <c r="HJ124" s="144"/>
      <c r="HK124" s="144"/>
      <c r="HL124" s="144"/>
      <c r="HM124" s="144"/>
      <c r="HN124" s="144"/>
      <c r="HO124" s="144"/>
      <c r="HP124" s="144"/>
      <c r="HQ124" s="144"/>
      <c r="HR124" s="144"/>
      <c r="HS124" s="144"/>
      <c r="HT124" s="144"/>
      <c r="HU124" s="144"/>
      <c r="HV124" s="144"/>
      <c r="HW124" s="144"/>
      <c r="HX124" s="144"/>
      <c r="HY124" s="144"/>
      <c r="HZ124" s="144"/>
      <c r="IA124" s="144"/>
      <c r="IB124" s="144"/>
      <c r="IC124" s="144"/>
      <c r="ID124" s="144"/>
      <c r="IE124" s="144"/>
      <c r="IF124" s="144"/>
      <c r="IG124" s="144"/>
      <c r="IH124" s="144"/>
      <c r="II124" s="144"/>
      <c r="IJ124" s="144"/>
      <c r="IK124" s="144"/>
    </row>
    <row r="125" spans="1:245" x14ac:dyDescent="0.25">
      <c r="A125" s="158"/>
      <c r="B125" s="176" t="s">
        <v>21</v>
      </c>
      <c r="C125" s="160"/>
      <c r="D125" s="162"/>
      <c r="E125" s="160"/>
      <c r="F125" s="162"/>
      <c r="G125" s="160"/>
      <c r="H125" s="162"/>
      <c r="I125" s="160"/>
      <c r="J125" s="162"/>
      <c r="K125" s="175"/>
      <c r="L125" s="23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  <c r="GW125" s="144"/>
      <c r="GX125" s="144"/>
      <c r="GY125" s="144"/>
      <c r="GZ125" s="144"/>
      <c r="HA125" s="144"/>
      <c r="HB125" s="144"/>
      <c r="HC125" s="144"/>
      <c r="HD125" s="144"/>
      <c r="HE125" s="144"/>
      <c r="HF125" s="144"/>
      <c r="HG125" s="144"/>
      <c r="HH125" s="144"/>
      <c r="HI125" s="144"/>
      <c r="HJ125" s="144"/>
      <c r="HK125" s="144"/>
      <c r="HL125" s="144"/>
      <c r="HM125" s="144"/>
      <c r="HN125" s="144"/>
      <c r="HO125" s="144"/>
      <c r="HP125" s="144"/>
      <c r="HQ125" s="144"/>
      <c r="HR125" s="144"/>
      <c r="HS125" s="144"/>
      <c r="HT125" s="144"/>
      <c r="HU125" s="144"/>
      <c r="HV125" s="144"/>
      <c r="HW125" s="144"/>
      <c r="HX125" s="144"/>
      <c r="HY125" s="144"/>
      <c r="HZ125" s="144"/>
      <c r="IA125" s="144"/>
      <c r="IB125" s="144"/>
      <c r="IC125" s="144"/>
      <c r="ID125" s="144"/>
      <c r="IE125" s="144"/>
      <c r="IF125" s="144"/>
      <c r="IG125" s="144"/>
      <c r="IH125" s="144"/>
      <c r="II125" s="144"/>
      <c r="IJ125" s="144"/>
      <c r="IK125" s="144"/>
    </row>
    <row r="126" spans="1:245" ht="25.5" x14ac:dyDescent="0.25">
      <c r="A126" s="158"/>
      <c r="B126" s="211" t="s">
        <v>278</v>
      </c>
      <c r="C126" s="160" t="s">
        <v>28</v>
      </c>
      <c r="D126" s="165">
        <v>4</v>
      </c>
      <c r="E126" s="165"/>
      <c r="F126" s="165"/>
      <c r="G126" s="160"/>
      <c r="H126" s="162"/>
      <c r="I126" s="160"/>
      <c r="J126" s="162"/>
      <c r="K126" s="163"/>
      <c r="L126" s="23" t="s">
        <v>302</v>
      </c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144"/>
      <c r="DS126" s="144"/>
      <c r="DT126" s="144"/>
      <c r="DU126" s="144"/>
      <c r="DV126" s="144"/>
      <c r="DW126" s="144"/>
      <c r="DX126" s="144"/>
      <c r="DY126" s="144"/>
      <c r="DZ126" s="144"/>
      <c r="EA126" s="144"/>
      <c r="EB126" s="144"/>
      <c r="EC126" s="144"/>
      <c r="ED126" s="144"/>
      <c r="EE126" s="144"/>
      <c r="EF126" s="144"/>
      <c r="EG126" s="144"/>
      <c r="EH126" s="144"/>
      <c r="EI126" s="144"/>
      <c r="EJ126" s="144"/>
      <c r="EK126" s="144"/>
      <c r="EL126" s="144"/>
      <c r="EM126" s="144"/>
      <c r="EN126" s="144"/>
      <c r="EO126" s="144"/>
      <c r="EP126" s="144"/>
      <c r="EQ126" s="144"/>
      <c r="ER126" s="144"/>
      <c r="ES126" s="144"/>
      <c r="ET126" s="144"/>
      <c r="EU126" s="144"/>
      <c r="EV126" s="144"/>
      <c r="EW126" s="144"/>
      <c r="EX126" s="144"/>
      <c r="EY126" s="144"/>
      <c r="EZ126" s="144"/>
      <c r="FA126" s="144"/>
      <c r="FB126" s="144"/>
      <c r="FC126" s="144"/>
      <c r="FD126" s="144"/>
      <c r="FE126" s="144"/>
      <c r="FF126" s="144"/>
      <c r="FG126" s="144"/>
      <c r="FH126" s="144"/>
      <c r="FI126" s="144"/>
      <c r="FJ126" s="144"/>
      <c r="FK126" s="144"/>
      <c r="FL126" s="144"/>
      <c r="FM126" s="144"/>
      <c r="FN126" s="144"/>
      <c r="FO126" s="144"/>
      <c r="FP126" s="144"/>
      <c r="FQ126" s="144"/>
      <c r="FR126" s="144"/>
      <c r="FS126" s="144"/>
      <c r="FT126" s="144"/>
      <c r="FU126" s="144"/>
      <c r="FV126" s="144"/>
      <c r="FW126" s="144"/>
      <c r="FX126" s="144"/>
      <c r="FY126" s="144"/>
      <c r="FZ126" s="144"/>
      <c r="GA126" s="144"/>
      <c r="GB126" s="144"/>
      <c r="GC126" s="144"/>
      <c r="GD126" s="144"/>
      <c r="GE126" s="144"/>
      <c r="GF126" s="144"/>
      <c r="GG126" s="144"/>
      <c r="GH126" s="144"/>
      <c r="GI126" s="144"/>
      <c r="GJ126" s="144"/>
      <c r="GK126" s="144"/>
      <c r="GL126" s="144"/>
      <c r="GM126" s="144"/>
      <c r="GN126" s="144"/>
      <c r="GO126" s="144"/>
      <c r="GP126" s="144"/>
      <c r="GQ126" s="144"/>
      <c r="GR126" s="144"/>
      <c r="GS126" s="144"/>
      <c r="GT126" s="144"/>
      <c r="GU126" s="144"/>
      <c r="GV126" s="144"/>
      <c r="GW126" s="144"/>
      <c r="GX126" s="144"/>
      <c r="GY126" s="144"/>
      <c r="GZ126" s="144"/>
      <c r="HA126" s="144"/>
      <c r="HB126" s="144"/>
      <c r="HC126" s="144"/>
      <c r="HD126" s="144"/>
      <c r="HE126" s="144"/>
      <c r="HF126" s="144"/>
      <c r="HG126" s="144"/>
      <c r="HH126" s="144"/>
      <c r="HI126" s="144"/>
      <c r="HJ126" s="144"/>
      <c r="HK126" s="144"/>
      <c r="HL126" s="144"/>
      <c r="HM126" s="144"/>
      <c r="HN126" s="144"/>
      <c r="HO126" s="144"/>
      <c r="HP126" s="144"/>
      <c r="HQ126" s="144"/>
      <c r="HR126" s="144"/>
      <c r="HS126" s="144"/>
      <c r="HT126" s="144"/>
      <c r="HU126" s="144"/>
      <c r="HV126" s="144"/>
      <c r="HW126" s="144"/>
      <c r="HX126" s="144"/>
      <c r="HY126" s="144"/>
      <c r="HZ126" s="144"/>
      <c r="IA126" s="144"/>
      <c r="IB126" s="144"/>
      <c r="IC126" s="144"/>
      <c r="ID126" s="144"/>
      <c r="IE126" s="144"/>
      <c r="IF126" s="144"/>
      <c r="IG126" s="144"/>
      <c r="IH126" s="144"/>
      <c r="II126" s="144"/>
      <c r="IJ126" s="144"/>
      <c r="IK126" s="144"/>
    </row>
    <row r="127" spans="1:245" x14ac:dyDescent="0.25">
      <c r="A127" s="158"/>
      <c r="B127" s="164" t="s">
        <v>40</v>
      </c>
      <c r="C127" s="160" t="s">
        <v>19</v>
      </c>
      <c r="D127" s="165">
        <v>33.200000000000003</v>
      </c>
      <c r="E127" s="160"/>
      <c r="F127" s="162"/>
      <c r="G127" s="160"/>
      <c r="H127" s="162"/>
      <c r="I127" s="160"/>
      <c r="J127" s="162"/>
      <c r="K127" s="163"/>
      <c r="L127" s="23" t="s">
        <v>302</v>
      </c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/>
      <c r="EU127" s="144"/>
      <c r="EV127" s="144"/>
      <c r="EW127" s="144"/>
      <c r="EX127" s="144"/>
      <c r="EY127" s="144"/>
      <c r="EZ127" s="144"/>
      <c r="FA127" s="144"/>
      <c r="FB127" s="144"/>
      <c r="FC127" s="144"/>
      <c r="FD127" s="144"/>
      <c r="FE127" s="144"/>
      <c r="FF127" s="144"/>
      <c r="FG127" s="144"/>
      <c r="FH127" s="144"/>
      <c r="FI127" s="144"/>
      <c r="FJ127" s="144"/>
      <c r="FK127" s="144"/>
      <c r="FL127" s="144"/>
      <c r="FM127" s="144"/>
      <c r="FN127" s="144"/>
      <c r="FO127" s="144"/>
      <c r="FP127" s="144"/>
      <c r="FQ127" s="144"/>
      <c r="FR127" s="144"/>
      <c r="FS127" s="144"/>
      <c r="FT127" s="144"/>
      <c r="FU127" s="144"/>
      <c r="FV127" s="144"/>
      <c r="FW127" s="144"/>
      <c r="FX127" s="144"/>
      <c r="FY127" s="144"/>
      <c r="FZ127" s="144"/>
      <c r="GA127" s="144"/>
      <c r="GB127" s="144"/>
      <c r="GC127" s="144"/>
      <c r="GD127" s="144"/>
      <c r="GE127" s="144"/>
      <c r="GF127" s="144"/>
      <c r="GG127" s="144"/>
      <c r="GH127" s="144"/>
      <c r="GI127" s="144"/>
      <c r="GJ127" s="144"/>
      <c r="GK127" s="144"/>
      <c r="GL127" s="144"/>
      <c r="GM127" s="144"/>
      <c r="GN127" s="144"/>
      <c r="GO127" s="144"/>
      <c r="GP127" s="144"/>
      <c r="GQ127" s="144"/>
      <c r="GR127" s="144"/>
      <c r="GS127" s="144"/>
      <c r="GT127" s="144"/>
      <c r="GU127" s="144"/>
      <c r="GV127" s="144"/>
      <c r="GW127" s="144"/>
      <c r="GX127" s="144"/>
      <c r="GY127" s="144"/>
      <c r="GZ127" s="144"/>
      <c r="HA127" s="144"/>
      <c r="HB127" s="144"/>
      <c r="HC127" s="144"/>
      <c r="HD127" s="144"/>
      <c r="HE127" s="144"/>
      <c r="HF127" s="144"/>
      <c r="HG127" s="144"/>
      <c r="HH127" s="144"/>
      <c r="HI127" s="144"/>
      <c r="HJ127" s="144"/>
      <c r="HK127" s="144"/>
      <c r="HL127" s="144"/>
      <c r="HM127" s="144"/>
      <c r="HN127" s="144"/>
      <c r="HO127" s="144"/>
      <c r="HP127" s="144"/>
      <c r="HQ127" s="144"/>
      <c r="HR127" s="144"/>
      <c r="HS127" s="144"/>
      <c r="HT127" s="144"/>
      <c r="HU127" s="144"/>
      <c r="HV127" s="144"/>
      <c r="HW127" s="144"/>
      <c r="HX127" s="144"/>
      <c r="HY127" s="144"/>
      <c r="HZ127" s="144"/>
      <c r="IA127" s="144"/>
      <c r="IB127" s="144"/>
      <c r="IC127" s="144"/>
      <c r="ID127" s="144"/>
      <c r="IE127" s="144"/>
      <c r="IF127" s="144"/>
      <c r="IG127" s="144"/>
      <c r="IH127" s="144"/>
      <c r="II127" s="144"/>
      <c r="IJ127" s="144"/>
      <c r="IK127" s="144"/>
    </row>
    <row r="128" spans="1:245" ht="25.5" x14ac:dyDescent="0.25">
      <c r="A128" s="213">
        <v>22</v>
      </c>
      <c r="B128" s="159" t="s">
        <v>100</v>
      </c>
      <c r="C128" s="160" t="s">
        <v>28</v>
      </c>
      <c r="D128" s="161">
        <v>3</v>
      </c>
      <c r="E128" s="160"/>
      <c r="F128" s="162"/>
      <c r="G128" s="160"/>
      <c r="H128" s="162"/>
      <c r="I128" s="160"/>
      <c r="J128" s="162"/>
      <c r="K128" s="163"/>
      <c r="L128" s="23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  <c r="IJ128" s="144"/>
      <c r="IK128" s="144"/>
    </row>
    <row r="129" spans="1:245" x14ac:dyDescent="0.25">
      <c r="A129" s="158"/>
      <c r="B129" s="164" t="s">
        <v>14</v>
      </c>
      <c r="C129" s="160" t="s">
        <v>15</v>
      </c>
      <c r="D129" s="165">
        <v>3.09</v>
      </c>
      <c r="E129" s="160"/>
      <c r="F129" s="162"/>
      <c r="G129" s="165"/>
      <c r="H129" s="165"/>
      <c r="I129" s="165"/>
      <c r="J129" s="165"/>
      <c r="K129" s="175"/>
      <c r="L129" s="23" t="s">
        <v>304</v>
      </c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  <c r="EV129" s="144"/>
      <c r="EW129" s="144"/>
      <c r="EX129" s="144"/>
      <c r="EY129" s="144"/>
      <c r="EZ129" s="144"/>
      <c r="FA129" s="144"/>
      <c r="FB129" s="144"/>
      <c r="FC129" s="144"/>
      <c r="FD129" s="144"/>
      <c r="FE129" s="144"/>
      <c r="FF129" s="144"/>
      <c r="FG129" s="144"/>
      <c r="FH129" s="144"/>
      <c r="FI129" s="144"/>
      <c r="FJ129" s="144"/>
      <c r="FK129" s="144"/>
      <c r="FL129" s="144"/>
      <c r="FM129" s="144"/>
      <c r="FN129" s="144"/>
      <c r="FO129" s="144"/>
      <c r="FP129" s="144"/>
      <c r="FQ129" s="144"/>
      <c r="FR129" s="144"/>
      <c r="FS129" s="144"/>
      <c r="FT129" s="144"/>
      <c r="FU129" s="144"/>
      <c r="FV129" s="144"/>
      <c r="FW129" s="144"/>
      <c r="FX129" s="144"/>
      <c r="FY129" s="144"/>
      <c r="FZ129" s="144"/>
      <c r="GA129" s="144"/>
      <c r="GB129" s="144"/>
      <c r="GC129" s="144"/>
      <c r="GD129" s="144"/>
      <c r="GE129" s="144"/>
      <c r="GF129" s="144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44"/>
      <c r="GY129" s="144"/>
      <c r="GZ129" s="144"/>
      <c r="HA129" s="144"/>
      <c r="HB129" s="144"/>
      <c r="HC129" s="144"/>
      <c r="HD129" s="144"/>
      <c r="HE129" s="144"/>
      <c r="HF129" s="144"/>
      <c r="HG129" s="144"/>
      <c r="HH129" s="144"/>
      <c r="HI129" s="144"/>
      <c r="HJ129" s="144"/>
      <c r="HK129" s="144"/>
      <c r="HL129" s="144"/>
      <c r="HM129" s="144"/>
      <c r="HN129" s="144"/>
      <c r="HO129" s="144"/>
      <c r="HP129" s="144"/>
      <c r="HQ129" s="144"/>
      <c r="HR129" s="144"/>
      <c r="HS129" s="144"/>
      <c r="HT129" s="144"/>
      <c r="HU129" s="144"/>
      <c r="HV129" s="144"/>
      <c r="HW129" s="144"/>
      <c r="HX129" s="144"/>
      <c r="HY129" s="144"/>
      <c r="HZ129" s="144"/>
      <c r="IA129" s="144"/>
      <c r="IB129" s="144"/>
      <c r="IC129" s="144"/>
      <c r="ID129" s="144"/>
      <c r="IE129" s="144"/>
      <c r="IF129" s="144"/>
      <c r="IG129" s="144"/>
      <c r="IH129" s="144"/>
      <c r="II129" s="144"/>
      <c r="IJ129" s="144"/>
      <c r="IK129" s="144"/>
    </row>
    <row r="130" spans="1:245" x14ac:dyDescent="0.25">
      <c r="A130" s="158"/>
      <c r="B130" s="164" t="s">
        <v>27</v>
      </c>
      <c r="C130" s="160" t="s">
        <v>19</v>
      </c>
      <c r="D130" s="162">
        <v>1.7519999999999998</v>
      </c>
      <c r="E130" s="160"/>
      <c r="F130" s="162"/>
      <c r="G130" s="160"/>
      <c r="H130" s="162"/>
      <c r="I130" s="160"/>
      <c r="J130" s="162"/>
      <c r="K130" s="163"/>
      <c r="L130" s="23" t="s">
        <v>304</v>
      </c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144"/>
      <c r="DK130" s="144"/>
      <c r="DL130" s="144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  <c r="EV130" s="144"/>
      <c r="EW130" s="144"/>
      <c r="EX130" s="144"/>
      <c r="EY130" s="144"/>
      <c r="EZ130" s="144"/>
      <c r="FA130" s="144"/>
      <c r="FB130" s="144"/>
      <c r="FC130" s="144"/>
      <c r="FD130" s="144"/>
      <c r="FE130" s="144"/>
      <c r="FF130" s="144"/>
      <c r="FG130" s="144"/>
      <c r="FH130" s="144"/>
      <c r="FI130" s="144"/>
      <c r="FJ130" s="144"/>
      <c r="FK130" s="144"/>
      <c r="FL130" s="144"/>
      <c r="FM130" s="144"/>
      <c r="FN130" s="144"/>
      <c r="FO130" s="144"/>
      <c r="FP130" s="144"/>
      <c r="FQ130" s="144"/>
      <c r="FR130" s="144"/>
      <c r="FS130" s="144"/>
      <c r="FT130" s="144"/>
      <c r="FU130" s="144"/>
      <c r="FV130" s="144"/>
      <c r="FW130" s="144"/>
      <c r="FX130" s="144"/>
      <c r="FY130" s="144"/>
      <c r="FZ130" s="144"/>
      <c r="GA130" s="144"/>
      <c r="GB130" s="144"/>
      <c r="GC130" s="144"/>
      <c r="GD130" s="144"/>
      <c r="GE130" s="144"/>
      <c r="GF130" s="144"/>
      <c r="GG130" s="144"/>
      <c r="GH130" s="144"/>
      <c r="GI130" s="144"/>
      <c r="GJ130" s="144"/>
      <c r="GK130" s="144"/>
      <c r="GL130" s="144"/>
      <c r="GM130" s="144"/>
      <c r="GN130" s="144"/>
      <c r="GO130" s="144"/>
      <c r="GP130" s="144"/>
      <c r="GQ130" s="144"/>
      <c r="GR130" s="144"/>
      <c r="GS130" s="144"/>
      <c r="GT130" s="144"/>
      <c r="GU130" s="144"/>
      <c r="GV130" s="144"/>
      <c r="GW130" s="144"/>
      <c r="GX130" s="144"/>
      <c r="GY130" s="144"/>
      <c r="GZ130" s="144"/>
      <c r="HA130" s="144"/>
      <c r="HB130" s="144"/>
      <c r="HC130" s="144"/>
      <c r="HD130" s="144"/>
      <c r="HE130" s="144"/>
      <c r="HF130" s="144"/>
      <c r="HG130" s="144"/>
      <c r="HH130" s="144"/>
      <c r="HI130" s="144"/>
      <c r="HJ130" s="144"/>
      <c r="HK130" s="144"/>
      <c r="HL130" s="144"/>
      <c r="HM130" s="144"/>
      <c r="HN130" s="144"/>
      <c r="HO130" s="144"/>
      <c r="HP130" s="144"/>
      <c r="HQ130" s="144"/>
      <c r="HR130" s="144"/>
      <c r="HS130" s="144"/>
      <c r="HT130" s="144"/>
      <c r="HU130" s="144"/>
      <c r="HV130" s="144"/>
      <c r="HW130" s="144"/>
      <c r="HX130" s="144"/>
      <c r="HY130" s="144"/>
      <c r="HZ130" s="144"/>
      <c r="IA130" s="144"/>
      <c r="IB130" s="144"/>
      <c r="IC130" s="144"/>
      <c r="ID130" s="144"/>
      <c r="IE130" s="144"/>
      <c r="IF130" s="144"/>
      <c r="IG130" s="144"/>
      <c r="IH130" s="144"/>
      <c r="II130" s="144"/>
      <c r="IJ130" s="144"/>
      <c r="IK130" s="144"/>
    </row>
    <row r="131" spans="1:245" x14ac:dyDescent="0.25">
      <c r="A131" s="158"/>
      <c r="B131" s="176" t="s">
        <v>21</v>
      </c>
      <c r="C131" s="160"/>
      <c r="D131" s="162"/>
      <c r="E131" s="160"/>
      <c r="F131" s="162"/>
      <c r="G131" s="160"/>
      <c r="H131" s="162"/>
      <c r="I131" s="160"/>
      <c r="J131" s="162"/>
      <c r="K131" s="175"/>
      <c r="L131" s="23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  <c r="IE131" s="144"/>
      <c r="IF131" s="144"/>
      <c r="IG131" s="144"/>
      <c r="IH131" s="144"/>
      <c r="II131" s="144"/>
      <c r="IJ131" s="144"/>
      <c r="IK131" s="144"/>
    </row>
    <row r="132" spans="1:245" ht="25.5" x14ac:dyDescent="0.25">
      <c r="A132" s="158"/>
      <c r="B132" s="211" t="s">
        <v>101</v>
      </c>
      <c r="C132" s="160" t="s">
        <v>28</v>
      </c>
      <c r="D132" s="165">
        <v>3</v>
      </c>
      <c r="E132" s="165"/>
      <c r="F132" s="165"/>
      <c r="G132" s="160"/>
      <c r="H132" s="162"/>
      <c r="I132" s="160"/>
      <c r="J132" s="162"/>
      <c r="K132" s="163"/>
      <c r="L132" s="23" t="s">
        <v>302</v>
      </c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144"/>
      <c r="DK132" s="144"/>
      <c r="DL132" s="144"/>
      <c r="DM132" s="144"/>
      <c r="DN132" s="144"/>
      <c r="DO132" s="144"/>
      <c r="DP132" s="144"/>
      <c r="DQ132" s="144"/>
      <c r="DR132" s="144"/>
      <c r="DS132" s="144"/>
      <c r="DT132" s="144"/>
      <c r="DU132" s="144"/>
      <c r="DV132" s="144"/>
      <c r="DW132" s="144"/>
      <c r="DX132" s="144"/>
      <c r="DY132" s="144"/>
      <c r="DZ132" s="144"/>
      <c r="EA132" s="144"/>
      <c r="EB132" s="144"/>
      <c r="EC132" s="144"/>
      <c r="ED132" s="144"/>
      <c r="EE132" s="144"/>
      <c r="EF132" s="144"/>
      <c r="EG132" s="144"/>
      <c r="EH132" s="144"/>
      <c r="EI132" s="144"/>
      <c r="EJ132" s="144"/>
      <c r="EK132" s="144"/>
      <c r="EL132" s="144"/>
      <c r="EM132" s="144"/>
      <c r="EN132" s="144"/>
      <c r="EO132" s="144"/>
      <c r="EP132" s="144"/>
      <c r="EQ132" s="144"/>
      <c r="ER132" s="144"/>
      <c r="ES132" s="144"/>
      <c r="ET132" s="144"/>
      <c r="EU132" s="144"/>
      <c r="EV132" s="144"/>
      <c r="EW132" s="144"/>
      <c r="EX132" s="144"/>
      <c r="EY132" s="144"/>
      <c r="EZ132" s="144"/>
      <c r="FA132" s="144"/>
      <c r="FB132" s="144"/>
      <c r="FC132" s="144"/>
      <c r="FD132" s="144"/>
      <c r="FE132" s="144"/>
      <c r="FF132" s="144"/>
      <c r="FG132" s="144"/>
      <c r="FH132" s="144"/>
      <c r="FI132" s="144"/>
      <c r="FJ132" s="144"/>
      <c r="FK132" s="144"/>
      <c r="FL132" s="144"/>
      <c r="FM132" s="144"/>
      <c r="FN132" s="144"/>
      <c r="FO132" s="144"/>
      <c r="FP132" s="144"/>
      <c r="FQ132" s="144"/>
      <c r="FR132" s="144"/>
      <c r="FS132" s="144"/>
      <c r="FT132" s="144"/>
      <c r="FU132" s="144"/>
      <c r="FV132" s="144"/>
      <c r="FW132" s="144"/>
      <c r="FX132" s="144"/>
      <c r="FY132" s="144"/>
      <c r="FZ132" s="144"/>
      <c r="GA132" s="144"/>
      <c r="GB132" s="144"/>
      <c r="GC132" s="144"/>
      <c r="GD132" s="144"/>
      <c r="GE132" s="144"/>
      <c r="GF132" s="144"/>
      <c r="GG132" s="144"/>
      <c r="GH132" s="144"/>
      <c r="GI132" s="144"/>
      <c r="GJ132" s="144"/>
      <c r="GK132" s="144"/>
      <c r="GL132" s="144"/>
      <c r="GM132" s="144"/>
      <c r="GN132" s="144"/>
      <c r="GO132" s="144"/>
      <c r="GP132" s="144"/>
      <c r="GQ132" s="144"/>
      <c r="GR132" s="144"/>
      <c r="GS132" s="144"/>
      <c r="GT132" s="144"/>
      <c r="GU132" s="144"/>
      <c r="GV132" s="144"/>
      <c r="GW132" s="144"/>
      <c r="GX132" s="144"/>
      <c r="GY132" s="144"/>
      <c r="GZ132" s="144"/>
      <c r="HA132" s="144"/>
      <c r="HB132" s="144"/>
      <c r="HC132" s="144"/>
      <c r="HD132" s="144"/>
      <c r="HE132" s="144"/>
      <c r="HF132" s="144"/>
      <c r="HG132" s="144"/>
      <c r="HH132" s="144"/>
      <c r="HI132" s="144"/>
      <c r="HJ132" s="144"/>
      <c r="HK132" s="144"/>
      <c r="HL132" s="144"/>
      <c r="HM132" s="144"/>
      <c r="HN132" s="144"/>
      <c r="HO132" s="144"/>
      <c r="HP132" s="144"/>
      <c r="HQ132" s="144"/>
      <c r="HR132" s="144"/>
      <c r="HS132" s="144"/>
      <c r="HT132" s="144"/>
      <c r="HU132" s="144"/>
      <c r="HV132" s="144"/>
      <c r="HW132" s="144"/>
      <c r="HX132" s="144"/>
      <c r="HY132" s="144"/>
      <c r="HZ132" s="144"/>
      <c r="IA132" s="144"/>
      <c r="IB132" s="144"/>
      <c r="IC132" s="144"/>
      <c r="ID132" s="144"/>
      <c r="IE132" s="144"/>
      <c r="IF132" s="144"/>
      <c r="IG132" s="144"/>
      <c r="IH132" s="144"/>
      <c r="II132" s="144"/>
      <c r="IJ132" s="144"/>
      <c r="IK132" s="144"/>
    </row>
    <row r="133" spans="1:245" x14ac:dyDescent="0.25">
      <c r="A133" s="158"/>
      <c r="B133" s="164" t="s">
        <v>40</v>
      </c>
      <c r="C133" s="160" t="s">
        <v>19</v>
      </c>
      <c r="D133" s="162">
        <v>4.8600000000000003</v>
      </c>
      <c r="E133" s="160"/>
      <c r="F133" s="162"/>
      <c r="G133" s="160"/>
      <c r="H133" s="162"/>
      <c r="I133" s="160"/>
      <c r="J133" s="162"/>
      <c r="K133" s="163"/>
      <c r="L133" s="23" t="s">
        <v>302</v>
      </c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144"/>
      <c r="DK133" s="144"/>
      <c r="DL133" s="144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144"/>
      <c r="EA133" s="144"/>
      <c r="EB133" s="144"/>
      <c r="EC133" s="144"/>
      <c r="ED133" s="144"/>
      <c r="EE133" s="144"/>
      <c r="EF133" s="144"/>
      <c r="EG133" s="144"/>
      <c r="EH133" s="144"/>
      <c r="EI133" s="144"/>
      <c r="EJ133" s="144"/>
      <c r="EK133" s="144"/>
      <c r="EL133" s="144"/>
      <c r="EM133" s="144"/>
      <c r="EN133" s="144"/>
      <c r="EO133" s="144"/>
      <c r="EP133" s="144"/>
      <c r="EQ133" s="144"/>
      <c r="ER133" s="144"/>
      <c r="ES133" s="144"/>
      <c r="ET133" s="144"/>
      <c r="EU133" s="144"/>
      <c r="EV133" s="144"/>
      <c r="EW133" s="144"/>
      <c r="EX133" s="144"/>
      <c r="EY133" s="144"/>
      <c r="EZ133" s="144"/>
      <c r="FA133" s="144"/>
      <c r="FB133" s="144"/>
      <c r="FC133" s="144"/>
      <c r="FD133" s="144"/>
      <c r="FE133" s="144"/>
      <c r="FF133" s="144"/>
      <c r="FG133" s="144"/>
      <c r="FH133" s="144"/>
      <c r="FI133" s="144"/>
      <c r="FJ133" s="144"/>
      <c r="FK133" s="144"/>
      <c r="FL133" s="144"/>
      <c r="FM133" s="144"/>
      <c r="FN133" s="144"/>
      <c r="FO133" s="144"/>
      <c r="FP133" s="144"/>
      <c r="FQ133" s="144"/>
      <c r="FR133" s="144"/>
      <c r="FS133" s="144"/>
      <c r="FT133" s="144"/>
      <c r="FU133" s="144"/>
      <c r="FV133" s="144"/>
      <c r="FW133" s="144"/>
      <c r="FX133" s="144"/>
      <c r="FY133" s="144"/>
      <c r="FZ133" s="144"/>
      <c r="GA133" s="144"/>
      <c r="GB133" s="144"/>
      <c r="GC133" s="144"/>
      <c r="GD133" s="144"/>
      <c r="GE133" s="144"/>
      <c r="GF133" s="144"/>
      <c r="GG133" s="144"/>
      <c r="GH133" s="144"/>
      <c r="GI133" s="144"/>
      <c r="GJ133" s="144"/>
      <c r="GK133" s="144"/>
      <c r="GL133" s="144"/>
      <c r="GM133" s="144"/>
      <c r="GN133" s="144"/>
      <c r="GO133" s="144"/>
      <c r="GP133" s="144"/>
      <c r="GQ133" s="144"/>
      <c r="GR133" s="144"/>
      <c r="GS133" s="144"/>
      <c r="GT133" s="144"/>
      <c r="GU133" s="144"/>
      <c r="GV133" s="144"/>
      <c r="GW133" s="144"/>
      <c r="GX133" s="144"/>
      <c r="GY133" s="144"/>
      <c r="GZ133" s="144"/>
      <c r="HA133" s="144"/>
      <c r="HB133" s="144"/>
      <c r="HC133" s="144"/>
      <c r="HD133" s="144"/>
      <c r="HE133" s="144"/>
      <c r="HF133" s="144"/>
      <c r="HG133" s="144"/>
      <c r="HH133" s="144"/>
      <c r="HI133" s="144"/>
      <c r="HJ133" s="144"/>
      <c r="HK133" s="144"/>
      <c r="HL133" s="144"/>
      <c r="HM133" s="144"/>
      <c r="HN133" s="144"/>
      <c r="HO133" s="144"/>
      <c r="HP133" s="144"/>
      <c r="HQ133" s="144"/>
      <c r="HR133" s="144"/>
      <c r="HS133" s="144"/>
      <c r="HT133" s="144"/>
      <c r="HU133" s="144"/>
      <c r="HV133" s="144"/>
      <c r="HW133" s="144"/>
      <c r="HX133" s="144"/>
      <c r="HY133" s="144"/>
      <c r="HZ133" s="144"/>
      <c r="IA133" s="144"/>
      <c r="IB133" s="144"/>
      <c r="IC133" s="144"/>
      <c r="ID133" s="144"/>
      <c r="IE133" s="144"/>
      <c r="IF133" s="144"/>
      <c r="IG133" s="144"/>
      <c r="IH133" s="144"/>
      <c r="II133" s="144"/>
      <c r="IJ133" s="144"/>
      <c r="IK133" s="144"/>
    </row>
    <row r="134" spans="1:245" ht="25.5" x14ac:dyDescent="0.25">
      <c r="A134" s="213">
        <v>23</v>
      </c>
      <c r="B134" s="159" t="s">
        <v>102</v>
      </c>
      <c r="C134" s="160" t="s">
        <v>28</v>
      </c>
      <c r="D134" s="161">
        <v>1</v>
      </c>
      <c r="E134" s="160"/>
      <c r="F134" s="162"/>
      <c r="G134" s="160"/>
      <c r="H134" s="162"/>
      <c r="I134" s="160"/>
      <c r="J134" s="162"/>
      <c r="K134" s="163"/>
      <c r="L134" s="23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144"/>
      <c r="DK134" s="144"/>
      <c r="DL134" s="144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144"/>
      <c r="EA134" s="144"/>
      <c r="EB134" s="144"/>
      <c r="EC134" s="144"/>
      <c r="ED134" s="144"/>
      <c r="EE134" s="144"/>
      <c r="EF134" s="144"/>
      <c r="EG134" s="144"/>
      <c r="EH134" s="144"/>
      <c r="EI134" s="144"/>
      <c r="EJ134" s="144"/>
      <c r="EK134" s="144"/>
      <c r="EL134" s="144"/>
      <c r="EM134" s="144"/>
      <c r="EN134" s="144"/>
      <c r="EO134" s="144"/>
      <c r="EP134" s="144"/>
      <c r="EQ134" s="144"/>
      <c r="ER134" s="144"/>
      <c r="ES134" s="144"/>
      <c r="ET134" s="144"/>
      <c r="EU134" s="144"/>
      <c r="EV134" s="144"/>
      <c r="EW134" s="144"/>
      <c r="EX134" s="144"/>
      <c r="EY134" s="144"/>
      <c r="EZ134" s="144"/>
      <c r="FA134" s="144"/>
      <c r="FB134" s="144"/>
      <c r="FC134" s="144"/>
      <c r="FD134" s="144"/>
      <c r="FE134" s="144"/>
      <c r="FF134" s="144"/>
      <c r="FG134" s="144"/>
      <c r="FH134" s="144"/>
      <c r="FI134" s="144"/>
      <c r="FJ134" s="144"/>
      <c r="FK134" s="144"/>
      <c r="FL134" s="144"/>
      <c r="FM134" s="144"/>
      <c r="FN134" s="144"/>
      <c r="FO134" s="144"/>
      <c r="FP134" s="144"/>
      <c r="FQ134" s="144"/>
      <c r="FR134" s="144"/>
      <c r="FS134" s="144"/>
      <c r="FT134" s="144"/>
      <c r="FU134" s="144"/>
      <c r="FV134" s="144"/>
      <c r="FW134" s="144"/>
      <c r="FX134" s="144"/>
      <c r="FY134" s="144"/>
      <c r="FZ134" s="144"/>
      <c r="GA134" s="144"/>
      <c r="GB134" s="144"/>
      <c r="GC134" s="144"/>
      <c r="GD134" s="144"/>
      <c r="GE134" s="144"/>
      <c r="GF134" s="144"/>
      <c r="GG134" s="144"/>
      <c r="GH134" s="144"/>
      <c r="GI134" s="144"/>
      <c r="GJ134" s="144"/>
      <c r="GK134" s="144"/>
      <c r="GL134" s="144"/>
      <c r="GM134" s="144"/>
      <c r="GN134" s="144"/>
      <c r="GO134" s="144"/>
      <c r="GP134" s="144"/>
      <c r="GQ134" s="144"/>
      <c r="GR134" s="144"/>
      <c r="GS134" s="144"/>
      <c r="GT134" s="144"/>
      <c r="GU134" s="144"/>
      <c r="GV134" s="144"/>
      <c r="GW134" s="144"/>
      <c r="GX134" s="144"/>
      <c r="GY134" s="144"/>
      <c r="GZ134" s="144"/>
      <c r="HA134" s="144"/>
      <c r="HB134" s="144"/>
      <c r="HC134" s="144"/>
      <c r="HD134" s="144"/>
      <c r="HE134" s="144"/>
      <c r="HF134" s="144"/>
      <c r="HG134" s="144"/>
      <c r="HH134" s="144"/>
      <c r="HI134" s="144"/>
      <c r="HJ134" s="144"/>
      <c r="HK134" s="144"/>
      <c r="HL134" s="144"/>
      <c r="HM134" s="144"/>
      <c r="HN134" s="144"/>
      <c r="HO134" s="144"/>
      <c r="HP134" s="144"/>
      <c r="HQ134" s="144"/>
      <c r="HR134" s="144"/>
      <c r="HS134" s="144"/>
      <c r="HT134" s="144"/>
      <c r="HU134" s="144"/>
      <c r="HV134" s="144"/>
      <c r="HW134" s="144"/>
      <c r="HX134" s="144"/>
      <c r="HY134" s="144"/>
      <c r="HZ134" s="144"/>
      <c r="IA134" s="144"/>
      <c r="IB134" s="144"/>
      <c r="IC134" s="144"/>
      <c r="ID134" s="144"/>
      <c r="IE134" s="144"/>
      <c r="IF134" s="144"/>
      <c r="IG134" s="144"/>
      <c r="IH134" s="144"/>
      <c r="II134" s="144"/>
      <c r="IJ134" s="144"/>
      <c r="IK134" s="144"/>
    </row>
    <row r="135" spans="1:245" x14ac:dyDescent="0.25">
      <c r="A135" s="158"/>
      <c r="B135" s="164" t="s">
        <v>14</v>
      </c>
      <c r="C135" s="160" t="s">
        <v>15</v>
      </c>
      <c r="D135" s="165">
        <v>1.03</v>
      </c>
      <c r="E135" s="160"/>
      <c r="F135" s="162"/>
      <c r="G135" s="165"/>
      <c r="H135" s="165"/>
      <c r="I135" s="165"/>
      <c r="J135" s="165"/>
      <c r="K135" s="175"/>
      <c r="L135" s="23" t="s">
        <v>304</v>
      </c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  <c r="HW135" s="144"/>
      <c r="HX135" s="144"/>
      <c r="HY135" s="144"/>
      <c r="HZ135" s="144"/>
      <c r="IA135" s="144"/>
      <c r="IB135" s="144"/>
      <c r="IC135" s="144"/>
      <c r="ID135" s="144"/>
      <c r="IE135" s="144"/>
      <c r="IF135" s="144"/>
      <c r="IG135" s="144"/>
      <c r="IH135" s="144"/>
      <c r="II135" s="144"/>
      <c r="IJ135" s="144"/>
      <c r="IK135" s="144"/>
    </row>
    <row r="136" spans="1:245" x14ac:dyDescent="0.25">
      <c r="A136" s="158"/>
      <c r="B136" s="164" t="s">
        <v>27</v>
      </c>
      <c r="C136" s="160" t="s">
        <v>19</v>
      </c>
      <c r="D136" s="162">
        <v>0.58399999999999996</v>
      </c>
      <c r="E136" s="160"/>
      <c r="F136" s="162"/>
      <c r="G136" s="160"/>
      <c r="H136" s="162"/>
      <c r="I136" s="160"/>
      <c r="J136" s="162"/>
      <c r="K136" s="163"/>
      <c r="L136" s="23" t="s">
        <v>304</v>
      </c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  <c r="HW136" s="144"/>
      <c r="HX136" s="144"/>
      <c r="HY136" s="144"/>
      <c r="HZ136" s="144"/>
      <c r="IA136" s="144"/>
      <c r="IB136" s="144"/>
      <c r="IC136" s="144"/>
      <c r="ID136" s="144"/>
      <c r="IE136" s="144"/>
      <c r="IF136" s="144"/>
      <c r="IG136" s="144"/>
      <c r="IH136" s="144"/>
      <c r="II136" s="144"/>
      <c r="IJ136" s="144"/>
      <c r="IK136" s="144"/>
    </row>
    <row r="137" spans="1:245" x14ac:dyDescent="0.25">
      <c r="A137" s="158"/>
      <c r="B137" s="176" t="s">
        <v>21</v>
      </c>
      <c r="C137" s="160"/>
      <c r="D137" s="162"/>
      <c r="E137" s="160"/>
      <c r="F137" s="162"/>
      <c r="G137" s="160"/>
      <c r="H137" s="162"/>
      <c r="I137" s="160"/>
      <c r="J137" s="162"/>
      <c r="K137" s="163"/>
      <c r="L137" s="23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  <c r="HW137" s="144"/>
      <c r="HX137" s="144"/>
      <c r="HY137" s="144"/>
      <c r="HZ137" s="144"/>
      <c r="IA137" s="144"/>
      <c r="IB137" s="144"/>
      <c r="IC137" s="144"/>
      <c r="ID137" s="144"/>
      <c r="IE137" s="144"/>
      <c r="IF137" s="144"/>
      <c r="IG137" s="144"/>
      <c r="IH137" s="144"/>
      <c r="II137" s="144"/>
      <c r="IJ137" s="144"/>
      <c r="IK137" s="144"/>
    </row>
    <row r="138" spans="1:245" x14ac:dyDescent="0.25">
      <c r="A138" s="158"/>
      <c r="B138" s="205" t="s">
        <v>103</v>
      </c>
      <c r="C138" s="160" t="s">
        <v>28</v>
      </c>
      <c r="D138" s="165">
        <v>1</v>
      </c>
      <c r="E138" s="165"/>
      <c r="F138" s="165"/>
      <c r="G138" s="160"/>
      <c r="H138" s="162"/>
      <c r="I138" s="160"/>
      <c r="J138" s="162"/>
      <c r="K138" s="163"/>
      <c r="L138" s="23" t="s">
        <v>302</v>
      </c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144"/>
      <c r="DK138" s="144"/>
      <c r="DL138" s="144"/>
      <c r="DM138" s="144"/>
      <c r="DN138" s="144"/>
      <c r="DO138" s="144"/>
      <c r="DP138" s="144"/>
      <c r="DQ138" s="144"/>
      <c r="DR138" s="144"/>
      <c r="DS138" s="144"/>
      <c r="DT138" s="144"/>
      <c r="DU138" s="144"/>
      <c r="DV138" s="144"/>
      <c r="DW138" s="144"/>
      <c r="DX138" s="144"/>
      <c r="DY138" s="144"/>
      <c r="DZ138" s="144"/>
      <c r="EA138" s="144"/>
      <c r="EB138" s="144"/>
      <c r="EC138" s="144"/>
      <c r="ED138" s="144"/>
      <c r="EE138" s="144"/>
      <c r="EF138" s="144"/>
      <c r="EG138" s="144"/>
      <c r="EH138" s="144"/>
      <c r="EI138" s="144"/>
      <c r="EJ138" s="144"/>
      <c r="EK138" s="144"/>
      <c r="EL138" s="144"/>
      <c r="EM138" s="144"/>
      <c r="EN138" s="144"/>
      <c r="EO138" s="144"/>
      <c r="EP138" s="144"/>
      <c r="EQ138" s="144"/>
      <c r="ER138" s="144"/>
      <c r="ES138" s="144"/>
      <c r="ET138" s="144"/>
      <c r="EU138" s="144"/>
      <c r="EV138" s="144"/>
      <c r="EW138" s="144"/>
      <c r="EX138" s="144"/>
      <c r="EY138" s="144"/>
      <c r="EZ138" s="144"/>
      <c r="FA138" s="144"/>
      <c r="FB138" s="144"/>
      <c r="FC138" s="144"/>
      <c r="FD138" s="144"/>
      <c r="FE138" s="144"/>
      <c r="FF138" s="144"/>
      <c r="FG138" s="144"/>
      <c r="FH138" s="144"/>
      <c r="FI138" s="144"/>
      <c r="FJ138" s="144"/>
      <c r="FK138" s="144"/>
      <c r="FL138" s="144"/>
      <c r="FM138" s="144"/>
      <c r="FN138" s="144"/>
      <c r="FO138" s="144"/>
      <c r="FP138" s="144"/>
      <c r="FQ138" s="144"/>
      <c r="FR138" s="144"/>
      <c r="FS138" s="144"/>
      <c r="FT138" s="144"/>
      <c r="FU138" s="144"/>
      <c r="FV138" s="144"/>
      <c r="FW138" s="144"/>
      <c r="FX138" s="144"/>
      <c r="FY138" s="144"/>
      <c r="FZ138" s="144"/>
      <c r="GA138" s="144"/>
      <c r="GB138" s="144"/>
      <c r="GC138" s="144"/>
      <c r="GD138" s="144"/>
      <c r="GE138" s="144"/>
      <c r="GF138" s="144"/>
      <c r="GG138" s="144"/>
      <c r="GH138" s="144"/>
      <c r="GI138" s="144"/>
      <c r="GJ138" s="144"/>
      <c r="GK138" s="144"/>
      <c r="GL138" s="144"/>
      <c r="GM138" s="144"/>
      <c r="GN138" s="144"/>
      <c r="GO138" s="144"/>
      <c r="GP138" s="144"/>
      <c r="GQ138" s="144"/>
      <c r="GR138" s="144"/>
      <c r="GS138" s="144"/>
      <c r="GT138" s="144"/>
      <c r="GU138" s="144"/>
      <c r="GV138" s="144"/>
      <c r="GW138" s="144"/>
      <c r="GX138" s="144"/>
      <c r="GY138" s="144"/>
      <c r="GZ138" s="144"/>
      <c r="HA138" s="144"/>
      <c r="HB138" s="144"/>
      <c r="HC138" s="144"/>
      <c r="HD138" s="144"/>
      <c r="HE138" s="144"/>
      <c r="HF138" s="144"/>
      <c r="HG138" s="144"/>
      <c r="HH138" s="144"/>
      <c r="HI138" s="144"/>
      <c r="HJ138" s="144"/>
      <c r="HK138" s="144"/>
      <c r="HL138" s="144"/>
      <c r="HM138" s="144"/>
      <c r="HN138" s="144"/>
      <c r="HO138" s="144"/>
      <c r="HP138" s="144"/>
      <c r="HQ138" s="144"/>
      <c r="HR138" s="144"/>
      <c r="HS138" s="144"/>
      <c r="HT138" s="144"/>
      <c r="HU138" s="144"/>
      <c r="HV138" s="144"/>
      <c r="HW138" s="144"/>
      <c r="HX138" s="144"/>
      <c r="HY138" s="144"/>
      <c r="HZ138" s="144"/>
      <c r="IA138" s="144"/>
      <c r="IB138" s="144"/>
      <c r="IC138" s="144"/>
      <c r="ID138" s="144"/>
      <c r="IE138" s="144"/>
      <c r="IF138" s="144"/>
      <c r="IG138" s="144"/>
      <c r="IH138" s="144"/>
      <c r="II138" s="144"/>
      <c r="IJ138" s="144"/>
      <c r="IK138" s="144"/>
    </row>
    <row r="139" spans="1:245" x14ac:dyDescent="0.25">
      <c r="A139" s="158"/>
      <c r="B139" s="164" t="s">
        <v>40</v>
      </c>
      <c r="C139" s="160" t="s">
        <v>19</v>
      </c>
      <c r="D139" s="162">
        <v>1.62</v>
      </c>
      <c r="E139" s="160"/>
      <c r="F139" s="162"/>
      <c r="G139" s="160"/>
      <c r="H139" s="162"/>
      <c r="I139" s="160"/>
      <c r="J139" s="162"/>
      <c r="K139" s="163"/>
      <c r="L139" s="23" t="s">
        <v>302</v>
      </c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4"/>
      <c r="EK139" s="144"/>
      <c r="EL139" s="144"/>
      <c r="EM139" s="144"/>
      <c r="EN139" s="144"/>
      <c r="EO139" s="144"/>
      <c r="EP139" s="144"/>
      <c r="EQ139" s="144"/>
      <c r="ER139" s="144"/>
      <c r="ES139" s="144"/>
      <c r="ET139" s="144"/>
      <c r="EU139" s="144"/>
      <c r="EV139" s="144"/>
      <c r="EW139" s="144"/>
      <c r="EX139" s="144"/>
      <c r="EY139" s="144"/>
      <c r="EZ139" s="144"/>
      <c r="FA139" s="144"/>
      <c r="FB139" s="144"/>
      <c r="FC139" s="144"/>
      <c r="FD139" s="144"/>
      <c r="FE139" s="144"/>
      <c r="FF139" s="144"/>
      <c r="FG139" s="144"/>
      <c r="FH139" s="144"/>
      <c r="FI139" s="144"/>
      <c r="FJ139" s="144"/>
      <c r="FK139" s="144"/>
      <c r="FL139" s="144"/>
      <c r="FM139" s="144"/>
      <c r="FN139" s="144"/>
      <c r="FO139" s="144"/>
      <c r="FP139" s="144"/>
      <c r="FQ139" s="144"/>
      <c r="FR139" s="144"/>
      <c r="FS139" s="144"/>
      <c r="FT139" s="144"/>
      <c r="FU139" s="144"/>
      <c r="FV139" s="144"/>
      <c r="FW139" s="144"/>
      <c r="FX139" s="144"/>
      <c r="FY139" s="144"/>
      <c r="FZ139" s="144"/>
      <c r="GA139" s="144"/>
      <c r="GB139" s="144"/>
      <c r="GC139" s="144"/>
      <c r="GD139" s="144"/>
      <c r="GE139" s="144"/>
      <c r="GF139" s="144"/>
      <c r="GG139" s="144"/>
      <c r="GH139" s="144"/>
      <c r="GI139" s="144"/>
      <c r="GJ139" s="144"/>
      <c r="GK139" s="144"/>
      <c r="GL139" s="144"/>
      <c r="GM139" s="144"/>
      <c r="GN139" s="144"/>
      <c r="GO139" s="144"/>
      <c r="GP139" s="144"/>
      <c r="GQ139" s="144"/>
      <c r="GR139" s="144"/>
      <c r="GS139" s="144"/>
      <c r="GT139" s="144"/>
      <c r="GU139" s="144"/>
      <c r="GV139" s="144"/>
      <c r="GW139" s="144"/>
      <c r="GX139" s="144"/>
      <c r="GY139" s="144"/>
      <c r="GZ139" s="144"/>
      <c r="HA139" s="144"/>
      <c r="HB139" s="144"/>
      <c r="HC139" s="144"/>
      <c r="HD139" s="144"/>
      <c r="HE139" s="144"/>
      <c r="HF139" s="144"/>
      <c r="HG139" s="144"/>
      <c r="HH139" s="144"/>
      <c r="HI139" s="144"/>
      <c r="HJ139" s="144"/>
      <c r="HK139" s="144"/>
      <c r="HL139" s="144"/>
      <c r="HM139" s="144"/>
      <c r="HN139" s="144"/>
      <c r="HO139" s="144"/>
      <c r="HP139" s="144"/>
      <c r="HQ139" s="144"/>
      <c r="HR139" s="144"/>
      <c r="HS139" s="144"/>
      <c r="HT139" s="144"/>
      <c r="HU139" s="144"/>
      <c r="HV139" s="144"/>
      <c r="HW139" s="144"/>
      <c r="HX139" s="144"/>
      <c r="HY139" s="144"/>
      <c r="HZ139" s="144"/>
      <c r="IA139" s="144"/>
      <c r="IB139" s="144"/>
      <c r="IC139" s="144"/>
      <c r="ID139" s="144"/>
      <c r="IE139" s="144"/>
      <c r="IF139" s="144"/>
      <c r="IG139" s="144"/>
      <c r="IH139" s="144"/>
      <c r="II139" s="144"/>
      <c r="IJ139" s="144"/>
      <c r="IK139" s="144"/>
    </row>
    <row r="140" spans="1:245" ht="25.5" x14ac:dyDescent="0.25">
      <c r="A140" s="158">
        <v>24</v>
      </c>
      <c r="B140" s="212" t="s">
        <v>104</v>
      </c>
      <c r="C140" s="160" t="s">
        <v>29</v>
      </c>
      <c r="D140" s="161">
        <v>4</v>
      </c>
      <c r="E140" s="160"/>
      <c r="F140" s="162"/>
      <c r="G140" s="160"/>
      <c r="H140" s="162"/>
      <c r="I140" s="160"/>
      <c r="J140" s="162"/>
      <c r="K140" s="163"/>
      <c r="L140" s="23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  <c r="DV140" s="144"/>
      <c r="DW140" s="144"/>
      <c r="DX140" s="144"/>
      <c r="DY140" s="144"/>
      <c r="DZ140" s="144"/>
      <c r="EA140" s="144"/>
      <c r="EB140" s="144"/>
      <c r="EC140" s="144"/>
      <c r="ED140" s="144"/>
      <c r="EE140" s="144"/>
      <c r="EF140" s="144"/>
      <c r="EG140" s="144"/>
      <c r="EH140" s="144"/>
      <c r="EI140" s="144"/>
      <c r="EJ140" s="144"/>
      <c r="EK140" s="144"/>
      <c r="EL140" s="144"/>
      <c r="EM140" s="144"/>
      <c r="EN140" s="144"/>
      <c r="EO140" s="144"/>
      <c r="EP140" s="144"/>
      <c r="EQ140" s="144"/>
      <c r="ER140" s="144"/>
      <c r="ES140" s="144"/>
      <c r="ET140" s="144"/>
      <c r="EU140" s="144"/>
      <c r="EV140" s="144"/>
      <c r="EW140" s="144"/>
      <c r="EX140" s="144"/>
      <c r="EY140" s="144"/>
      <c r="EZ140" s="144"/>
      <c r="FA140" s="144"/>
      <c r="FB140" s="144"/>
      <c r="FC140" s="144"/>
      <c r="FD140" s="144"/>
      <c r="FE140" s="144"/>
      <c r="FF140" s="144"/>
      <c r="FG140" s="144"/>
      <c r="FH140" s="144"/>
      <c r="FI140" s="144"/>
      <c r="FJ140" s="144"/>
      <c r="FK140" s="144"/>
      <c r="FL140" s="144"/>
      <c r="FM140" s="144"/>
      <c r="FN140" s="144"/>
      <c r="FO140" s="144"/>
      <c r="FP140" s="144"/>
      <c r="FQ140" s="144"/>
      <c r="FR140" s="144"/>
      <c r="FS140" s="144"/>
      <c r="FT140" s="144"/>
      <c r="FU140" s="144"/>
      <c r="FV140" s="144"/>
      <c r="FW140" s="144"/>
      <c r="FX140" s="144"/>
      <c r="FY140" s="144"/>
      <c r="FZ140" s="144"/>
      <c r="GA140" s="144"/>
      <c r="GB140" s="144"/>
      <c r="GC140" s="144"/>
      <c r="GD140" s="144"/>
      <c r="GE140" s="144"/>
      <c r="GF140" s="144"/>
      <c r="GG140" s="144"/>
      <c r="GH140" s="144"/>
      <c r="GI140" s="144"/>
      <c r="GJ140" s="144"/>
      <c r="GK140" s="144"/>
      <c r="GL140" s="144"/>
      <c r="GM140" s="144"/>
      <c r="GN140" s="144"/>
      <c r="GO140" s="144"/>
      <c r="GP140" s="144"/>
      <c r="GQ140" s="144"/>
      <c r="GR140" s="144"/>
      <c r="GS140" s="144"/>
      <c r="GT140" s="144"/>
      <c r="GU140" s="144"/>
      <c r="GV140" s="144"/>
      <c r="GW140" s="144"/>
      <c r="GX140" s="144"/>
      <c r="GY140" s="144"/>
      <c r="GZ140" s="144"/>
      <c r="HA140" s="144"/>
      <c r="HB140" s="144"/>
      <c r="HC140" s="144"/>
      <c r="HD140" s="144"/>
      <c r="HE140" s="144"/>
      <c r="HF140" s="144"/>
      <c r="HG140" s="144"/>
      <c r="HH140" s="144"/>
      <c r="HI140" s="144"/>
      <c r="HJ140" s="144"/>
      <c r="HK140" s="144"/>
      <c r="HL140" s="144"/>
      <c r="HM140" s="144"/>
      <c r="HN140" s="144"/>
      <c r="HO140" s="144"/>
      <c r="HP140" s="144"/>
      <c r="HQ140" s="144"/>
      <c r="HR140" s="144"/>
      <c r="HS140" s="144"/>
      <c r="HT140" s="144"/>
      <c r="HU140" s="144"/>
      <c r="HV140" s="144"/>
      <c r="HW140" s="144"/>
      <c r="HX140" s="144"/>
      <c r="HY140" s="144"/>
      <c r="HZ140" s="144"/>
      <c r="IA140" s="144"/>
      <c r="IB140" s="144"/>
      <c r="IC140" s="144"/>
      <c r="ID140" s="144"/>
      <c r="IE140" s="144"/>
      <c r="IF140" s="144"/>
      <c r="IG140" s="144"/>
      <c r="IH140" s="144"/>
      <c r="II140" s="144"/>
      <c r="IJ140" s="144"/>
      <c r="IK140" s="144"/>
    </row>
    <row r="141" spans="1:245" x14ac:dyDescent="0.25">
      <c r="A141" s="158"/>
      <c r="B141" s="164" t="s">
        <v>14</v>
      </c>
      <c r="C141" s="160" t="s">
        <v>15</v>
      </c>
      <c r="D141" s="162">
        <v>0.88</v>
      </c>
      <c r="E141" s="160"/>
      <c r="F141" s="162"/>
      <c r="G141" s="165"/>
      <c r="H141" s="162"/>
      <c r="I141" s="160"/>
      <c r="J141" s="162"/>
      <c r="K141" s="163"/>
      <c r="L141" s="23" t="s">
        <v>304</v>
      </c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  <c r="DT141" s="144"/>
      <c r="DU141" s="144"/>
      <c r="DV141" s="144"/>
      <c r="DW141" s="144"/>
      <c r="DX141" s="144"/>
      <c r="DY141" s="144"/>
      <c r="DZ141" s="144"/>
      <c r="EA141" s="144"/>
      <c r="EB141" s="144"/>
      <c r="EC141" s="144"/>
      <c r="ED141" s="144"/>
      <c r="EE141" s="144"/>
      <c r="EF141" s="144"/>
      <c r="EG141" s="144"/>
      <c r="EH141" s="144"/>
      <c r="EI141" s="144"/>
      <c r="EJ141" s="144"/>
      <c r="EK141" s="144"/>
      <c r="EL141" s="144"/>
      <c r="EM141" s="144"/>
      <c r="EN141" s="144"/>
      <c r="EO141" s="144"/>
      <c r="EP141" s="144"/>
      <c r="EQ141" s="144"/>
      <c r="ER141" s="144"/>
      <c r="ES141" s="144"/>
      <c r="ET141" s="144"/>
      <c r="EU141" s="144"/>
      <c r="EV141" s="144"/>
      <c r="EW141" s="144"/>
      <c r="EX141" s="144"/>
      <c r="EY141" s="144"/>
      <c r="EZ141" s="144"/>
      <c r="FA141" s="144"/>
      <c r="FB141" s="144"/>
      <c r="FC141" s="144"/>
      <c r="FD141" s="144"/>
      <c r="FE141" s="144"/>
      <c r="FF141" s="144"/>
      <c r="FG141" s="144"/>
      <c r="FH141" s="144"/>
      <c r="FI141" s="144"/>
      <c r="FJ141" s="144"/>
      <c r="FK141" s="144"/>
      <c r="FL141" s="144"/>
      <c r="FM141" s="144"/>
      <c r="FN141" s="144"/>
      <c r="FO141" s="144"/>
      <c r="FP141" s="144"/>
      <c r="FQ141" s="144"/>
      <c r="FR141" s="144"/>
      <c r="FS141" s="144"/>
      <c r="FT141" s="144"/>
      <c r="FU141" s="144"/>
      <c r="FV141" s="144"/>
      <c r="FW141" s="144"/>
      <c r="FX141" s="144"/>
      <c r="FY141" s="144"/>
      <c r="FZ141" s="144"/>
      <c r="GA141" s="144"/>
      <c r="GB141" s="144"/>
      <c r="GC141" s="144"/>
      <c r="GD141" s="144"/>
      <c r="GE141" s="144"/>
      <c r="GF141" s="144"/>
      <c r="GG141" s="144"/>
      <c r="GH141" s="144"/>
      <c r="GI141" s="144"/>
      <c r="GJ141" s="144"/>
      <c r="GK141" s="144"/>
      <c r="GL141" s="144"/>
      <c r="GM141" s="144"/>
      <c r="GN141" s="144"/>
      <c r="GO141" s="144"/>
      <c r="GP141" s="144"/>
      <c r="GQ141" s="144"/>
      <c r="GR141" s="144"/>
      <c r="GS141" s="144"/>
      <c r="GT141" s="144"/>
      <c r="GU141" s="144"/>
      <c r="GV141" s="144"/>
      <c r="GW141" s="144"/>
      <c r="GX141" s="144"/>
      <c r="GY141" s="144"/>
      <c r="GZ141" s="144"/>
      <c r="HA141" s="144"/>
      <c r="HB141" s="144"/>
      <c r="HC141" s="144"/>
      <c r="HD141" s="144"/>
      <c r="HE141" s="144"/>
      <c r="HF141" s="144"/>
      <c r="HG141" s="144"/>
      <c r="HH141" s="144"/>
      <c r="HI141" s="144"/>
      <c r="HJ141" s="144"/>
      <c r="HK141" s="144"/>
      <c r="HL141" s="144"/>
      <c r="HM141" s="144"/>
      <c r="HN141" s="144"/>
      <c r="HO141" s="144"/>
      <c r="HP141" s="144"/>
      <c r="HQ141" s="144"/>
      <c r="HR141" s="144"/>
      <c r="HS141" s="144"/>
      <c r="HT141" s="144"/>
      <c r="HU141" s="144"/>
      <c r="HV141" s="144"/>
      <c r="HW141" s="144"/>
      <c r="HX141" s="144"/>
      <c r="HY141" s="144"/>
      <c r="HZ141" s="144"/>
      <c r="IA141" s="144"/>
      <c r="IB141" s="144"/>
      <c r="IC141" s="144"/>
      <c r="ID141" s="144"/>
      <c r="IE141" s="144"/>
      <c r="IF141" s="144"/>
      <c r="IG141" s="144"/>
      <c r="IH141" s="144"/>
      <c r="II141" s="144"/>
      <c r="IJ141" s="144"/>
      <c r="IK141" s="144"/>
    </row>
    <row r="142" spans="1:245" x14ac:dyDescent="0.25">
      <c r="A142" s="158"/>
      <c r="B142" s="164" t="s">
        <v>18</v>
      </c>
      <c r="C142" s="160" t="s">
        <v>19</v>
      </c>
      <c r="D142" s="214">
        <v>8.0000000000000004E-4</v>
      </c>
      <c r="E142" s="160"/>
      <c r="F142" s="162"/>
      <c r="G142" s="162"/>
      <c r="H142" s="162"/>
      <c r="I142" s="162"/>
      <c r="J142" s="214"/>
      <c r="K142" s="215"/>
      <c r="L142" s="23" t="s">
        <v>304</v>
      </c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  <c r="DT142" s="144"/>
      <c r="DU142" s="144"/>
      <c r="DV142" s="144"/>
      <c r="DW142" s="144"/>
      <c r="DX142" s="144"/>
      <c r="DY142" s="144"/>
      <c r="DZ142" s="144"/>
      <c r="EA142" s="144"/>
      <c r="EB142" s="144"/>
      <c r="EC142" s="144"/>
      <c r="ED142" s="144"/>
      <c r="EE142" s="144"/>
      <c r="EF142" s="144"/>
      <c r="EG142" s="144"/>
      <c r="EH142" s="144"/>
      <c r="EI142" s="144"/>
      <c r="EJ142" s="144"/>
      <c r="EK142" s="144"/>
      <c r="EL142" s="144"/>
      <c r="EM142" s="144"/>
      <c r="EN142" s="144"/>
      <c r="EO142" s="144"/>
      <c r="EP142" s="144"/>
      <c r="EQ142" s="144"/>
      <c r="ER142" s="144"/>
      <c r="ES142" s="144"/>
      <c r="ET142" s="144"/>
      <c r="EU142" s="144"/>
      <c r="EV142" s="144"/>
      <c r="EW142" s="144"/>
      <c r="EX142" s="144"/>
      <c r="EY142" s="144"/>
      <c r="EZ142" s="144"/>
      <c r="FA142" s="144"/>
      <c r="FB142" s="144"/>
      <c r="FC142" s="144"/>
      <c r="FD142" s="144"/>
      <c r="FE142" s="144"/>
      <c r="FF142" s="144"/>
      <c r="FG142" s="144"/>
      <c r="FH142" s="144"/>
      <c r="FI142" s="144"/>
      <c r="FJ142" s="144"/>
      <c r="FK142" s="144"/>
      <c r="FL142" s="144"/>
      <c r="FM142" s="144"/>
      <c r="FN142" s="144"/>
      <c r="FO142" s="144"/>
      <c r="FP142" s="144"/>
      <c r="FQ142" s="144"/>
      <c r="FR142" s="144"/>
      <c r="FS142" s="144"/>
      <c r="FT142" s="144"/>
      <c r="FU142" s="144"/>
      <c r="FV142" s="144"/>
      <c r="FW142" s="144"/>
      <c r="FX142" s="144"/>
      <c r="FY142" s="144"/>
      <c r="FZ142" s="144"/>
      <c r="GA142" s="144"/>
      <c r="GB142" s="144"/>
      <c r="GC142" s="144"/>
      <c r="GD142" s="144"/>
      <c r="GE142" s="144"/>
      <c r="GF142" s="144"/>
      <c r="GG142" s="144"/>
      <c r="GH142" s="144"/>
      <c r="GI142" s="144"/>
      <c r="GJ142" s="144"/>
      <c r="GK142" s="144"/>
      <c r="GL142" s="144"/>
      <c r="GM142" s="144"/>
      <c r="GN142" s="144"/>
      <c r="GO142" s="144"/>
      <c r="GP142" s="144"/>
      <c r="GQ142" s="144"/>
      <c r="GR142" s="144"/>
      <c r="GS142" s="144"/>
      <c r="GT142" s="144"/>
      <c r="GU142" s="144"/>
      <c r="GV142" s="144"/>
      <c r="GW142" s="144"/>
      <c r="GX142" s="144"/>
      <c r="GY142" s="144"/>
      <c r="GZ142" s="144"/>
      <c r="HA142" s="144"/>
      <c r="HB142" s="144"/>
      <c r="HC142" s="144"/>
      <c r="HD142" s="144"/>
      <c r="HE142" s="144"/>
      <c r="HF142" s="144"/>
      <c r="HG142" s="144"/>
      <c r="HH142" s="144"/>
      <c r="HI142" s="144"/>
      <c r="HJ142" s="144"/>
      <c r="HK142" s="144"/>
      <c r="HL142" s="144"/>
      <c r="HM142" s="144"/>
      <c r="HN142" s="144"/>
      <c r="HO142" s="144"/>
      <c r="HP142" s="144"/>
      <c r="HQ142" s="144"/>
      <c r="HR142" s="144"/>
      <c r="HS142" s="144"/>
      <c r="HT142" s="144"/>
      <c r="HU142" s="144"/>
      <c r="HV142" s="144"/>
      <c r="HW142" s="144"/>
      <c r="HX142" s="144"/>
      <c r="HY142" s="144"/>
      <c r="HZ142" s="144"/>
      <c r="IA142" s="144"/>
      <c r="IB142" s="144"/>
      <c r="IC142" s="144"/>
      <c r="ID142" s="144"/>
      <c r="IE142" s="144"/>
      <c r="IF142" s="144"/>
      <c r="IG142" s="144"/>
      <c r="IH142" s="144"/>
      <c r="II142" s="144"/>
      <c r="IJ142" s="144"/>
      <c r="IK142" s="144"/>
    </row>
    <row r="143" spans="1:245" x14ac:dyDescent="0.25">
      <c r="A143" s="158"/>
      <c r="B143" s="176" t="s">
        <v>21</v>
      </c>
      <c r="C143" s="160"/>
      <c r="D143" s="162"/>
      <c r="E143" s="160"/>
      <c r="F143" s="162"/>
      <c r="G143" s="160"/>
      <c r="H143" s="162"/>
      <c r="I143" s="160"/>
      <c r="J143" s="162"/>
      <c r="K143" s="163"/>
      <c r="L143" s="23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  <c r="DT143" s="144"/>
      <c r="DU143" s="144"/>
      <c r="DV143" s="144"/>
      <c r="DW143" s="144"/>
      <c r="DX143" s="144"/>
      <c r="DY143" s="144"/>
      <c r="DZ143" s="144"/>
      <c r="EA143" s="144"/>
      <c r="EB143" s="144"/>
      <c r="EC143" s="144"/>
      <c r="ED143" s="144"/>
      <c r="EE143" s="144"/>
      <c r="EF143" s="144"/>
      <c r="EG143" s="144"/>
      <c r="EH143" s="144"/>
      <c r="EI143" s="144"/>
      <c r="EJ143" s="144"/>
      <c r="EK143" s="144"/>
      <c r="EL143" s="144"/>
      <c r="EM143" s="144"/>
      <c r="EN143" s="144"/>
      <c r="EO143" s="144"/>
      <c r="EP143" s="144"/>
      <c r="EQ143" s="144"/>
      <c r="ER143" s="144"/>
      <c r="ES143" s="144"/>
      <c r="ET143" s="144"/>
      <c r="EU143" s="144"/>
      <c r="EV143" s="144"/>
      <c r="EW143" s="144"/>
      <c r="EX143" s="144"/>
      <c r="EY143" s="144"/>
      <c r="EZ143" s="144"/>
      <c r="FA143" s="144"/>
      <c r="FB143" s="144"/>
      <c r="FC143" s="144"/>
      <c r="FD143" s="144"/>
      <c r="FE143" s="144"/>
      <c r="FF143" s="144"/>
      <c r="FG143" s="144"/>
      <c r="FH143" s="144"/>
      <c r="FI143" s="144"/>
      <c r="FJ143" s="144"/>
      <c r="FK143" s="144"/>
      <c r="FL143" s="144"/>
      <c r="FM143" s="144"/>
      <c r="FN143" s="144"/>
      <c r="FO143" s="144"/>
      <c r="FP143" s="144"/>
      <c r="FQ143" s="144"/>
      <c r="FR143" s="144"/>
      <c r="FS143" s="144"/>
      <c r="FT143" s="144"/>
      <c r="FU143" s="144"/>
      <c r="FV143" s="144"/>
      <c r="FW143" s="144"/>
      <c r="FX143" s="144"/>
      <c r="FY143" s="144"/>
      <c r="FZ143" s="144"/>
      <c r="GA143" s="144"/>
      <c r="GB143" s="144"/>
      <c r="GC143" s="144"/>
      <c r="GD143" s="144"/>
      <c r="GE143" s="144"/>
      <c r="GF143" s="144"/>
      <c r="GG143" s="144"/>
      <c r="GH143" s="144"/>
      <c r="GI143" s="144"/>
      <c r="GJ143" s="144"/>
      <c r="GK143" s="144"/>
      <c r="GL143" s="144"/>
      <c r="GM143" s="144"/>
      <c r="GN143" s="144"/>
      <c r="GO143" s="144"/>
      <c r="GP143" s="144"/>
      <c r="GQ143" s="144"/>
      <c r="GR143" s="144"/>
      <c r="GS143" s="144"/>
      <c r="GT143" s="144"/>
      <c r="GU143" s="144"/>
      <c r="GV143" s="144"/>
      <c r="GW143" s="144"/>
      <c r="GX143" s="144"/>
      <c r="GY143" s="144"/>
      <c r="GZ143" s="144"/>
      <c r="HA143" s="144"/>
      <c r="HB143" s="144"/>
      <c r="HC143" s="144"/>
      <c r="HD143" s="144"/>
      <c r="HE143" s="144"/>
      <c r="HF143" s="144"/>
      <c r="HG143" s="144"/>
      <c r="HH143" s="144"/>
      <c r="HI143" s="144"/>
      <c r="HJ143" s="144"/>
      <c r="HK143" s="144"/>
      <c r="HL143" s="144"/>
      <c r="HM143" s="144"/>
      <c r="HN143" s="144"/>
      <c r="HO143" s="144"/>
      <c r="HP143" s="144"/>
      <c r="HQ143" s="144"/>
      <c r="HR143" s="144"/>
      <c r="HS143" s="144"/>
      <c r="HT143" s="144"/>
      <c r="HU143" s="144"/>
      <c r="HV143" s="144"/>
      <c r="HW143" s="144"/>
      <c r="HX143" s="144"/>
      <c r="HY143" s="144"/>
      <c r="HZ143" s="144"/>
      <c r="IA143" s="144"/>
      <c r="IB143" s="144"/>
      <c r="IC143" s="144"/>
      <c r="ID143" s="144"/>
      <c r="IE143" s="144"/>
      <c r="IF143" s="144"/>
      <c r="IG143" s="144"/>
      <c r="IH143" s="144"/>
      <c r="II143" s="144"/>
      <c r="IJ143" s="144"/>
      <c r="IK143" s="144"/>
    </row>
    <row r="144" spans="1:245" ht="25.5" x14ac:dyDescent="0.25">
      <c r="A144" s="158"/>
      <c r="B144" s="204" t="s">
        <v>105</v>
      </c>
      <c r="C144" s="160" t="s">
        <v>29</v>
      </c>
      <c r="D144" s="165">
        <v>4</v>
      </c>
      <c r="E144" s="165"/>
      <c r="F144" s="165"/>
      <c r="G144" s="165"/>
      <c r="H144" s="165"/>
      <c r="I144" s="165"/>
      <c r="J144" s="165"/>
      <c r="K144" s="175"/>
      <c r="L144" s="23" t="s">
        <v>302</v>
      </c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144"/>
      <c r="CD144" s="144"/>
      <c r="CE144" s="144"/>
      <c r="CF144" s="144"/>
      <c r="CG144" s="144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  <c r="FC144" s="144"/>
      <c r="FD144" s="144"/>
      <c r="FE144" s="144"/>
      <c r="FF144" s="144"/>
      <c r="FG144" s="144"/>
      <c r="FH144" s="144"/>
      <c r="FI144" s="144"/>
      <c r="FJ144" s="144"/>
      <c r="FK144" s="144"/>
      <c r="FL144" s="144"/>
      <c r="FM144" s="144"/>
      <c r="FN144" s="144"/>
      <c r="FO144" s="144"/>
      <c r="FP144" s="144"/>
      <c r="FQ144" s="144"/>
      <c r="FR144" s="144"/>
      <c r="FS144" s="144"/>
      <c r="FT144" s="144"/>
      <c r="FU144" s="144"/>
      <c r="FV144" s="144"/>
      <c r="FW144" s="144"/>
      <c r="FX144" s="144"/>
      <c r="FY144" s="144"/>
      <c r="FZ144" s="144"/>
      <c r="GA144" s="144"/>
      <c r="GB144" s="144"/>
      <c r="GC144" s="144"/>
      <c r="GD144" s="144"/>
      <c r="GE144" s="144"/>
      <c r="GF144" s="144"/>
      <c r="GG144" s="144"/>
      <c r="GH144" s="144"/>
      <c r="GI144" s="144"/>
      <c r="GJ144" s="144"/>
      <c r="GK144" s="144"/>
      <c r="GL144" s="144"/>
      <c r="GM144" s="144"/>
      <c r="GN144" s="144"/>
      <c r="GO144" s="144"/>
      <c r="GP144" s="144"/>
      <c r="GQ144" s="144"/>
      <c r="GR144" s="144"/>
      <c r="GS144" s="144"/>
      <c r="GT144" s="144"/>
      <c r="GU144" s="144"/>
      <c r="GV144" s="144"/>
      <c r="GW144" s="144"/>
      <c r="GX144" s="144"/>
      <c r="GY144" s="144"/>
      <c r="GZ144" s="144"/>
      <c r="HA144" s="144"/>
      <c r="HB144" s="144"/>
      <c r="HC144" s="144"/>
      <c r="HD144" s="144"/>
      <c r="HE144" s="144"/>
      <c r="HF144" s="144"/>
      <c r="HG144" s="144"/>
      <c r="HH144" s="144"/>
      <c r="HI144" s="144"/>
      <c r="HJ144" s="144"/>
      <c r="HK144" s="144"/>
      <c r="HL144" s="144"/>
      <c r="HM144" s="144"/>
      <c r="HN144" s="144"/>
      <c r="HO144" s="144"/>
      <c r="HP144" s="144"/>
      <c r="HQ144" s="144"/>
      <c r="HR144" s="144"/>
      <c r="HS144" s="144"/>
      <c r="HT144" s="144"/>
      <c r="HU144" s="144"/>
      <c r="HV144" s="144"/>
      <c r="HW144" s="144"/>
      <c r="HX144" s="144"/>
      <c r="HY144" s="144"/>
      <c r="HZ144" s="144"/>
      <c r="IA144" s="144"/>
      <c r="IB144" s="144"/>
      <c r="IC144" s="144"/>
      <c r="ID144" s="144"/>
      <c r="IE144" s="144"/>
      <c r="IF144" s="144"/>
      <c r="IG144" s="144"/>
      <c r="IH144" s="144"/>
      <c r="II144" s="144"/>
      <c r="IJ144" s="144"/>
      <c r="IK144" s="144"/>
    </row>
    <row r="145" spans="1:245" x14ac:dyDescent="0.25">
      <c r="A145" s="158"/>
      <c r="B145" s="205" t="s">
        <v>61</v>
      </c>
      <c r="C145" s="160" t="s">
        <v>29</v>
      </c>
      <c r="D145" s="165">
        <v>4</v>
      </c>
      <c r="E145" s="165"/>
      <c r="F145" s="165"/>
      <c r="G145" s="165"/>
      <c r="H145" s="165"/>
      <c r="I145" s="165"/>
      <c r="J145" s="165"/>
      <c r="K145" s="175"/>
      <c r="L145" s="23" t="s">
        <v>302</v>
      </c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144"/>
      <c r="DG145" s="144"/>
      <c r="DH145" s="144"/>
      <c r="DI145" s="144"/>
      <c r="DJ145" s="144"/>
      <c r="DK145" s="144"/>
      <c r="DL145" s="144"/>
      <c r="DM145" s="144"/>
      <c r="DN145" s="144"/>
      <c r="DO145" s="144"/>
      <c r="DP145" s="144"/>
      <c r="DQ145" s="144"/>
      <c r="DR145" s="144"/>
      <c r="DS145" s="144"/>
      <c r="DT145" s="144"/>
      <c r="DU145" s="144"/>
      <c r="DV145" s="144"/>
      <c r="DW145" s="144"/>
      <c r="DX145" s="144"/>
      <c r="DY145" s="144"/>
      <c r="DZ145" s="144"/>
      <c r="EA145" s="144"/>
      <c r="EB145" s="144"/>
      <c r="EC145" s="144"/>
      <c r="ED145" s="144"/>
      <c r="EE145" s="144"/>
      <c r="EF145" s="144"/>
      <c r="EG145" s="144"/>
      <c r="EH145" s="144"/>
      <c r="EI145" s="144"/>
      <c r="EJ145" s="144"/>
      <c r="EK145" s="144"/>
      <c r="EL145" s="144"/>
      <c r="EM145" s="144"/>
      <c r="EN145" s="144"/>
      <c r="EO145" s="144"/>
      <c r="EP145" s="144"/>
      <c r="EQ145" s="144"/>
      <c r="ER145" s="144"/>
      <c r="ES145" s="144"/>
      <c r="ET145" s="144"/>
      <c r="EU145" s="144"/>
      <c r="EV145" s="144"/>
      <c r="EW145" s="144"/>
      <c r="EX145" s="144"/>
      <c r="EY145" s="144"/>
      <c r="EZ145" s="144"/>
      <c r="FA145" s="144"/>
      <c r="FB145" s="144"/>
      <c r="FC145" s="144"/>
      <c r="FD145" s="144"/>
      <c r="FE145" s="144"/>
      <c r="FF145" s="144"/>
      <c r="FG145" s="144"/>
      <c r="FH145" s="144"/>
      <c r="FI145" s="144"/>
      <c r="FJ145" s="144"/>
      <c r="FK145" s="144"/>
      <c r="FL145" s="144"/>
      <c r="FM145" s="144"/>
      <c r="FN145" s="144"/>
      <c r="FO145" s="144"/>
      <c r="FP145" s="144"/>
      <c r="FQ145" s="144"/>
      <c r="FR145" s="144"/>
      <c r="FS145" s="144"/>
      <c r="FT145" s="144"/>
      <c r="FU145" s="144"/>
      <c r="FV145" s="144"/>
      <c r="FW145" s="144"/>
      <c r="FX145" s="144"/>
      <c r="FY145" s="144"/>
      <c r="FZ145" s="144"/>
      <c r="GA145" s="144"/>
      <c r="GB145" s="144"/>
      <c r="GC145" s="144"/>
      <c r="GD145" s="144"/>
      <c r="GE145" s="144"/>
      <c r="GF145" s="144"/>
      <c r="GG145" s="144"/>
      <c r="GH145" s="144"/>
      <c r="GI145" s="144"/>
      <c r="GJ145" s="144"/>
      <c r="GK145" s="144"/>
      <c r="GL145" s="144"/>
      <c r="GM145" s="144"/>
      <c r="GN145" s="144"/>
      <c r="GO145" s="144"/>
      <c r="GP145" s="144"/>
      <c r="GQ145" s="144"/>
      <c r="GR145" s="144"/>
      <c r="GS145" s="144"/>
      <c r="GT145" s="144"/>
      <c r="GU145" s="144"/>
      <c r="GV145" s="144"/>
      <c r="GW145" s="144"/>
      <c r="GX145" s="144"/>
      <c r="GY145" s="144"/>
      <c r="GZ145" s="144"/>
      <c r="HA145" s="144"/>
      <c r="HB145" s="144"/>
      <c r="HC145" s="144"/>
      <c r="HD145" s="144"/>
      <c r="HE145" s="144"/>
      <c r="HF145" s="144"/>
      <c r="HG145" s="144"/>
      <c r="HH145" s="144"/>
      <c r="HI145" s="144"/>
      <c r="HJ145" s="144"/>
      <c r="HK145" s="144"/>
      <c r="HL145" s="144"/>
      <c r="HM145" s="144"/>
      <c r="HN145" s="144"/>
      <c r="HO145" s="144"/>
      <c r="HP145" s="144"/>
      <c r="HQ145" s="144"/>
      <c r="HR145" s="144"/>
      <c r="HS145" s="144"/>
      <c r="HT145" s="144"/>
      <c r="HU145" s="144"/>
      <c r="HV145" s="144"/>
      <c r="HW145" s="144"/>
      <c r="HX145" s="144"/>
      <c r="HY145" s="144"/>
      <c r="HZ145" s="144"/>
      <c r="IA145" s="144"/>
      <c r="IB145" s="144"/>
      <c r="IC145" s="144"/>
      <c r="ID145" s="144"/>
      <c r="IE145" s="144"/>
      <c r="IF145" s="144"/>
      <c r="IG145" s="144"/>
      <c r="IH145" s="144"/>
      <c r="II145" s="144"/>
      <c r="IJ145" s="144"/>
      <c r="IK145" s="144"/>
    </row>
    <row r="146" spans="1:245" x14ac:dyDescent="0.25">
      <c r="A146" s="158"/>
      <c r="B146" s="164" t="s">
        <v>40</v>
      </c>
      <c r="C146" s="160" t="s">
        <v>19</v>
      </c>
      <c r="D146" s="162">
        <v>0.13119999999999998</v>
      </c>
      <c r="E146" s="160"/>
      <c r="F146" s="162"/>
      <c r="G146" s="160"/>
      <c r="H146" s="162"/>
      <c r="I146" s="160"/>
      <c r="J146" s="162"/>
      <c r="K146" s="163"/>
      <c r="L146" s="23" t="s">
        <v>302</v>
      </c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44"/>
      <c r="GF146" s="144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44"/>
      <c r="GY146" s="144"/>
      <c r="GZ146" s="144"/>
      <c r="HA146" s="144"/>
      <c r="HB146" s="144"/>
      <c r="HC146" s="144"/>
      <c r="HD146" s="144"/>
      <c r="HE146" s="144"/>
      <c r="HF146" s="144"/>
      <c r="HG146" s="144"/>
      <c r="HH146" s="144"/>
      <c r="HI146" s="144"/>
      <c r="HJ146" s="144"/>
      <c r="HK146" s="144"/>
      <c r="HL146" s="144"/>
      <c r="HM146" s="144"/>
      <c r="HN146" s="144"/>
      <c r="HO146" s="144"/>
      <c r="HP146" s="144"/>
      <c r="HQ146" s="144"/>
      <c r="HR146" s="144"/>
      <c r="HS146" s="144"/>
      <c r="HT146" s="144"/>
      <c r="HU146" s="144"/>
      <c r="HV146" s="144"/>
      <c r="HW146" s="144"/>
      <c r="HX146" s="144"/>
      <c r="HY146" s="144"/>
      <c r="HZ146" s="144"/>
      <c r="IA146" s="144"/>
      <c r="IB146" s="144"/>
      <c r="IC146" s="144"/>
      <c r="ID146" s="144"/>
      <c r="IE146" s="144"/>
      <c r="IF146" s="144"/>
      <c r="IG146" s="144"/>
      <c r="IH146" s="144"/>
      <c r="II146" s="144"/>
      <c r="IJ146" s="144"/>
      <c r="IK146" s="144"/>
    </row>
    <row r="147" spans="1:245" ht="25.5" x14ac:dyDescent="0.25">
      <c r="A147" s="158">
        <v>25</v>
      </c>
      <c r="B147" s="212" t="s">
        <v>106</v>
      </c>
      <c r="C147" s="160" t="s">
        <v>29</v>
      </c>
      <c r="D147" s="161">
        <v>1</v>
      </c>
      <c r="E147" s="160"/>
      <c r="F147" s="162"/>
      <c r="G147" s="160"/>
      <c r="H147" s="162"/>
      <c r="I147" s="160"/>
      <c r="J147" s="162"/>
      <c r="K147" s="163"/>
      <c r="L147" s="23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  <c r="IE147" s="144"/>
      <c r="IF147" s="144"/>
      <c r="IG147" s="144"/>
      <c r="IH147" s="144"/>
      <c r="II147" s="144"/>
      <c r="IJ147" s="144"/>
      <c r="IK147" s="144"/>
    </row>
    <row r="148" spans="1:245" x14ac:dyDescent="0.25">
      <c r="A148" s="158"/>
      <c r="B148" s="164" t="s">
        <v>14</v>
      </c>
      <c r="C148" s="160" t="s">
        <v>15</v>
      </c>
      <c r="D148" s="162">
        <v>0.27</v>
      </c>
      <c r="E148" s="160"/>
      <c r="F148" s="162"/>
      <c r="G148" s="165"/>
      <c r="H148" s="162"/>
      <c r="I148" s="160"/>
      <c r="J148" s="162"/>
      <c r="K148" s="163"/>
      <c r="L148" s="23" t="s">
        <v>304</v>
      </c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4"/>
      <c r="EF148" s="144"/>
      <c r="EG148" s="144"/>
      <c r="EH148" s="144"/>
      <c r="EI148" s="144"/>
      <c r="EJ148" s="144"/>
      <c r="EK148" s="144"/>
      <c r="EL148" s="144"/>
      <c r="EM148" s="144"/>
      <c r="EN148" s="144"/>
      <c r="EO148" s="144"/>
      <c r="EP148" s="144"/>
      <c r="EQ148" s="144"/>
      <c r="ER148" s="144"/>
      <c r="ES148" s="144"/>
      <c r="ET148" s="144"/>
      <c r="EU148" s="144"/>
      <c r="EV148" s="144"/>
      <c r="EW148" s="144"/>
      <c r="EX148" s="144"/>
      <c r="EY148" s="144"/>
      <c r="EZ148" s="144"/>
      <c r="FA148" s="144"/>
      <c r="FB148" s="144"/>
      <c r="FC148" s="144"/>
      <c r="FD148" s="144"/>
      <c r="FE148" s="144"/>
      <c r="FF148" s="144"/>
      <c r="FG148" s="144"/>
      <c r="FH148" s="144"/>
      <c r="FI148" s="144"/>
      <c r="FJ148" s="144"/>
      <c r="FK148" s="144"/>
      <c r="FL148" s="144"/>
      <c r="FM148" s="144"/>
      <c r="FN148" s="144"/>
      <c r="FO148" s="144"/>
      <c r="FP148" s="144"/>
      <c r="FQ148" s="144"/>
      <c r="FR148" s="144"/>
      <c r="FS148" s="144"/>
      <c r="FT148" s="144"/>
      <c r="FU148" s="144"/>
      <c r="FV148" s="144"/>
      <c r="FW148" s="144"/>
      <c r="FX148" s="144"/>
      <c r="FY148" s="144"/>
      <c r="FZ148" s="144"/>
      <c r="GA148" s="144"/>
      <c r="GB148" s="144"/>
      <c r="GC148" s="144"/>
      <c r="GD148" s="144"/>
      <c r="GE148" s="144"/>
      <c r="GF148" s="144"/>
      <c r="GG148" s="144"/>
      <c r="GH148" s="144"/>
      <c r="GI148" s="144"/>
      <c r="GJ148" s="144"/>
      <c r="GK148" s="144"/>
      <c r="GL148" s="144"/>
      <c r="GM148" s="144"/>
      <c r="GN148" s="144"/>
      <c r="GO148" s="144"/>
      <c r="GP148" s="144"/>
      <c r="GQ148" s="144"/>
      <c r="GR148" s="144"/>
      <c r="GS148" s="144"/>
      <c r="GT148" s="144"/>
      <c r="GU148" s="144"/>
      <c r="GV148" s="144"/>
      <c r="GW148" s="144"/>
      <c r="GX148" s="144"/>
      <c r="GY148" s="144"/>
      <c r="GZ148" s="144"/>
      <c r="HA148" s="144"/>
      <c r="HB148" s="144"/>
      <c r="HC148" s="144"/>
      <c r="HD148" s="144"/>
      <c r="HE148" s="144"/>
      <c r="HF148" s="144"/>
      <c r="HG148" s="144"/>
      <c r="HH148" s="144"/>
      <c r="HI148" s="144"/>
      <c r="HJ148" s="144"/>
      <c r="HK148" s="144"/>
      <c r="HL148" s="144"/>
      <c r="HM148" s="144"/>
      <c r="HN148" s="144"/>
      <c r="HO148" s="144"/>
      <c r="HP148" s="144"/>
      <c r="HQ148" s="144"/>
      <c r="HR148" s="144"/>
      <c r="HS148" s="144"/>
      <c r="HT148" s="144"/>
      <c r="HU148" s="144"/>
      <c r="HV148" s="144"/>
      <c r="HW148" s="144"/>
      <c r="HX148" s="144"/>
      <c r="HY148" s="144"/>
      <c r="HZ148" s="144"/>
      <c r="IA148" s="144"/>
      <c r="IB148" s="144"/>
      <c r="IC148" s="144"/>
      <c r="ID148" s="144"/>
      <c r="IE148" s="144"/>
      <c r="IF148" s="144"/>
      <c r="IG148" s="144"/>
      <c r="IH148" s="144"/>
      <c r="II148" s="144"/>
      <c r="IJ148" s="144"/>
      <c r="IK148" s="144"/>
    </row>
    <row r="149" spans="1:245" x14ac:dyDescent="0.25">
      <c r="A149" s="158"/>
      <c r="B149" s="176" t="s">
        <v>21</v>
      </c>
      <c r="C149" s="160"/>
      <c r="D149" s="162"/>
      <c r="E149" s="160"/>
      <c r="F149" s="162"/>
      <c r="G149" s="160"/>
      <c r="H149" s="162"/>
      <c r="I149" s="160"/>
      <c r="J149" s="162"/>
      <c r="K149" s="163"/>
      <c r="L149" s="23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  <c r="IC149" s="144"/>
      <c r="ID149" s="144"/>
      <c r="IE149" s="144"/>
      <c r="IF149" s="144"/>
      <c r="IG149" s="144"/>
      <c r="IH149" s="144"/>
      <c r="II149" s="144"/>
      <c r="IJ149" s="144"/>
      <c r="IK149" s="144"/>
    </row>
    <row r="150" spans="1:245" x14ac:dyDescent="0.25">
      <c r="A150" s="158"/>
      <c r="B150" s="164" t="s">
        <v>59</v>
      </c>
      <c r="C150" s="160" t="s">
        <v>29</v>
      </c>
      <c r="D150" s="165">
        <v>1</v>
      </c>
      <c r="E150" s="165"/>
      <c r="F150" s="165"/>
      <c r="G150" s="165"/>
      <c r="H150" s="165"/>
      <c r="I150" s="165"/>
      <c r="J150" s="165"/>
      <c r="K150" s="175"/>
      <c r="L150" s="23" t="s">
        <v>302</v>
      </c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  <c r="FS150" s="144"/>
      <c r="FT150" s="144"/>
      <c r="FU150" s="144"/>
      <c r="FV150" s="144"/>
      <c r="FW150" s="144"/>
      <c r="FX150" s="144"/>
      <c r="FY150" s="144"/>
      <c r="FZ150" s="144"/>
      <c r="GA150" s="144"/>
      <c r="GB150" s="144"/>
      <c r="GC150" s="144"/>
      <c r="GD150" s="144"/>
      <c r="GE150" s="144"/>
      <c r="GF150" s="144"/>
      <c r="GG150" s="144"/>
      <c r="GH150" s="144"/>
      <c r="GI150" s="144"/>
      <c r="GJ150" s="144"/>
      <c r="GK150" s="144"/>
      <c r="GL150" s="144"/>
      <c r="GM150" s="144"/>
      <c r="GN150" s="144"/>
      <c r="GO150" s="144"/>
      <c r="GP150" s="144"/>
      <c r="GQ150" s="144"/>
      <c r="GR150" s="144"/>
      <c r="GS150" s="144"/>
      <c r="GT150" s="144"/>
      <c r="GU150" s="144"/>
      <c r="GV150" s="144"/>
      <c r="GW150" s="144"/>
      <c r="GX150" s="144"/>
      <c r="GY150" s="144"/>
      <c r="GZ150" s="144"/>
      <c r="HA150" s="144"/>
      <c r="HB150" s="144"/>
      <c r="HC150" s="144"/>
      <c r="HD150" s="144"/>
      <c r="HE150" s="144"/>
      <c r="HF150" s="144"/>
      <c r="HG150" s="144"/>
      <c r="HH150" s="144"/>
      <c r="HI150" s="144"/>
      <c r="HJ150" s="144"/>
      <c r="HK150" s="144"/>
      <c r="HL150" s="144"/>
      <c r="HM150" s="144"/>
      <c r="HN150" s="144"/>
      <c r="HO150" s="144"/>
      <c r="HP150" s="144"/>
      <c r="HQ150" s="144"/>
      <c r="HR150" s="144"/>
      <c r="HS150" s="144"/>
      <c r="HT150" s="144"/>
      <c r="HU150" s="144"/>
      <c r="HV150" s="144"/>
      <c r="HW150" s="144"/>
      <c r="HX150" s="144"/>
      <c r="HY150" s="144"/>
      <c r="HZ150" s="144"/>
      <c r="IA150" s="144"/>
      <c r="IB150" s="144"/>
      <c r="IC150" s="144"/>
      <c r="ID150" s="144"/>
      <c r="IE150" s="144"/>
      <c r="IF150" s="144"/>
      <c r="IG150" s="144"/>
      <c r="IH150" s="144"/>
      <c r="II150" s="144"/>
      <c r="IJ150" s="144"/>
      <c r="IK150" s="144"/>
    </row>
    <row r="151" spans="1:245" x14ac:dyDescent="0.25">
      <c r="A151" s="158"/>
      <c r="B151" s="216" t="s">
        <v>60</v>
      </c>
      <c r="C151" s="160" t="s">
        <v>29</v>
      </c>
      <c r="D151" s="165">
        <v>1</v>
      </c>
      <c r="E151" s="165"/>
      <c r="F151" s="165"/>
      <c r="G151" s="165"/>
      <c r="H151" s="165"/>
      <c r="I151" s="165"/>
      <c r="J151" s="165"/>
      <c r="K151" s="175"/>
      <c r="L151" s="23" t="s">
        <v>302</v>
      </c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  <c r="HW151" s="144"/>
      <c r="HX151" s="144"/>
      <c r="HY151" s="144"/>
      <c r="HZ151" s="144"/>
      <c r="IA151" s="144"/>
      <c r="IB151" s="144"/>
      <c r="IC151" s="144"/>
      <c r="ID151" s="144"/>
      <c r="IE151" s="144"/>
      <c r="IF151" s="144"/>
      <c r="IG151" s="144"/>
      <c r="IH151" s="144"/>
      <c r="II151" s="144"/>
      <c r="IJ151" s="144"/>
      <c r="IK151" s="144"/>
    </row>
    <row r="152" spans="1:245" x14ac:dyDescent="0.25">
      <c r="A152" s="158"/>
      <c r="B152" s="164" t="s">
        <v>40</v>
      </c>
      <c r="C152" s="160" t="s">
        <v>19</v>
      </c>
      <c r="D152" s="162">
        <v>7.46E-2</v>
      </c>
      <c r="E152" s="160"/>
      <c r="F152" s="162"/>
      <c r="G152" s="160"/>
      <c r="H152" s="162"/>
      <c r="I152" s="160"/>
      <c r="J152" s="162"/>
      <c r="K152" s="163"/>
      <c r="L152" s="23" t="s">
        <v>302</v>
      </c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  <c r="FS152" s="144"/>
      <c r="FT152" s="144"/>
      <c r="FU152" s="144"/>
      <c r="FV152" s="144"/>
      <c r="FW152" s="144"/>
      <c r="FX152" s="144"/>
      <c r="FY152" s="144"/>
      <c r="FZ152" s="144"/>
      <c r="GA152" s="144"/>
      <c r="GB152" s="144"/>
      <c r="GC152" s="144"/>
      <c r="GD152" s="144"/>
      <c r="GE152" s="144"/>
      <c r="GF152" s="144"/>
      <c r="GG152" s="144"/>
      <c r="GH152" s="144"/>
      <c r="GI152" s="144"/>
      <c r="GJ152" s="144"/>
      <c r="GK152" s="144"/>
      <c r="GL152" s="144"/>
      <c r="GM152" s="144"/>
      <c r="GN152" s="144"/>
      <c r="GO152" s="144"/>
      <c r="GP152" s="144"/>
      <c r="GQ152" s="144"/>
      <c r="GR152" s="144"/>
      <c r="GS152" s="144"/>
      <c r="GT152" s="144"/>
      <c r="GU152" s="144"/>
      <c r="GV152" s="144"/>
      <c r="GW152" s="144"/>
      <c r="GX152" s="144"/>
      <c r="GY152" s="144"/>
      <c r="GZ152" s="144"/>
      <c r="HA152" s="144"/>
      <c r="HB152" s="144"/>
      <c r="HC152" s="144"/>
      <c r="HD152" s="144"/>
      <c r="HE152" s="144"/>
      <c r="HF152" s="144"/>
      <c r="HG152" s="144"/>
      <c r="HH152" s="144"/>
      <c r="HI152" s="144"/>
      <c r="HJ152" s="144"/>
      <c r="HK152" s="144"/>
      <c r="HL152" s="144"/>
      <c r="HM152" s="144"/>
      <c r="HN152" s="144"/>
      <c r="HO152" s="144"/>
      <c r="HP152" s="144"/>
      <c r="HQ152" s="144"/>
      <c r="HR152" s="144"/>
      <c r="HS152" s="144"/>
      <c r="HT152" s="144"/>
      <c r="HU152" s="144"/>
      <c r="HV152" s="144"/>
      <c r="HW152" s="144"/>
      <c r="HX152" s="144"/>
      <c r="HY152" s="144"/>
      <c r="HZ152" s="144"/>
      <c r="IA152" s="144"/>
      <c r="IB152" s="144"/>
      <c r="IC152" s="144"/>
      <c r="ID152" s="144"/>
      <c r="IE152" s="144"/>
      <c r="IF152" s="144"/>
      <c r="IG152" s="144"/>
      <c r="IH152" s="144"/>
      <c r="II152" s="144"/>
      <c r="IJ152" s="144"/>
      <c r="IK152" s="144"/>
    </row>
    <row r="153" spans="1:245" x14ac:dyDescent="0.25">
      <c r="A153" s="158">
        <v>26</v>
      </c>
      <c r="B153" s="212" t="s">
        <v>107</v>
      </c>
      <c r="C153" s="160" t="s">
        <v>24</v>
      </c>
      <c r="D153" s="161">
        <v>20</v>
      </c>
      <c r="E153" s="160"/>
      <c r="F153" s="162"/>
      <c r="G153" s="160"/>
      <c r="H153" s="162"/>
      <c r="I153" s="160"/>
      <c r="J153" s="162"/>
      <c r="K153" s="163"/>
      <c r="L153" s="23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  <c r="FS153" s="144"/>
      <c r="FT153" s="144"/>
      <c r="FU153" s="144"/>
      <c r="FV153" s="144"/>
      <c r="FW153" s="144"/>
      <c r="FX153" s="144"/>
      <c r="FY153" s="144"/>
      <c r="FZ153" s="144"/>
      <c r="GA153" s="144"/>
      <c r="GB153" s="144"/>
      <c r="GC153" s="144"/>
      <c r="GD153" s="144"/>
      <c r="GE153" s="144"/>
      <c r="GF153" s="144"/>
      <c r="GG153" s="144"/>
      <c r="GH153" s="144"/>
      <c r="GI153" s="144"/>
      <c r="GJ153" s="144"/>
      <c r="GK153" s="144"/>
      <c r="GL153" s="144"/>
      <c r="GM153" s="144"/>
      <c r="GN153" s="144"/>
      <c r="GO153" s="144"/>
      <c r="GP153" s="144"/>
      <c r="GQ153" s="144"/>
      <c r="GR153" s="144"/>
      <c r="GS153" s="144"/>
      <c r="GT153" s="144"/>
      <c r="GU153" s="144"/>
      <c r="GV153" s="144"/>
      <c r="GW153" s="144"/>
      <c r="GX153" s="144"/>
      <c r="GY153" s="144"/>
      <c r="GZ153" s="144"/>
      <c r="HA153" s="144"/>
      <c r="HB153" s="144"/>
      <c r="HC153" s="144"/>
      <c r="HD153" s="144"/>
      <c r="HE153" s="144"/>
      <c r="HF153" s="144"/>
      <c r="HG153" s="144"/>
      <c r="HH153" s="144"/>
      <c r="HI153" s="144"/>
      <c r="HJ153" s="144"/>
      <c r="HK153" s="144"/>
      <c r="HL153" s="144"/>
      <c r="HM153" s="144"/>
      <c r="HN153" s="144"/>
      <c r="HO153" s="144"/>
      <c r="HP153" s="144"/>
      <c r="HQ153" s="144"/>
      <c r="HR153" s="144"/>
      <c r="HS153" s="144"/>
      <c r="HT153" s="144"/>
      <c r="HU153" s="144"/>
      <c r="HV153" s="144"/>
      <c r="HW153" s="144"/>
      <c r="HX153" s="144"/>
      <c r="HY153" s="144"/>
      <c r="HZ153" s="144"/>
      <c r="IA153" s="144"/>
      <c r="IB153" s="144"/>
      <c r="IC153" s="144"/>
      <c r="ID153" s="144"/>
      <c r="IE153" s="144"/>
      <c r="IF153" s="144"/>
      <c r="IG153" s="144"/>
      <c r="IH153" s="144"/>
      <c r="II153" s="144"/>
      <c r="IJ153" s="144"/>
      <c r="IK153" s="144"/>
    </row>
    <row r="154" spans="1:245" x14ac:dyDescent="0.25">
      <c r="A154" s="158"/>
      <c r="B154" s="164" t="s">
        <v>14</v>
      </c>
      <c r="C154" s="160" t="s">
        <v>15</v>
      </c>
      <c r="D154" s="162">
        <v>3.8</v>
      </c>
      <c r="E154" s="160"/>
      <c r="F154" s="162"/>
      <c r="G154" s="165"/>
      <c r="H154" s="162"/>
      <c r="I154" s="160"/>
      <c r="J154" s="162"/>
      <c r="K154" s="163"/>
      <c r="L154" s="23" t="s">
        <v>304</v>
      </c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  <c r="HW154" s="144"/>
      <c r="HX154" s="144"/>
      <c r="HY154" s="144"/>
      <c r="HZ154" s="144"/>
      <c r="IA154" s="144"/>
      <c r="IB154" s="144"/>
      <c r="IC154" s="144"/>
      <c r="ID154" s="144"/>
      <c r="IE154" s="144"/>
      <c r="IF154" s="144"/>
      <c r="IG154" s="144"/>
      <c r="IH154" s="144"/>
      <c r="II154" s="144"/>
      <c r="IJ154" s="144"/>
      <c r="IK154" s="144"/>
    </row>
    <row r="155" spans="1:245" x14ac:dyDescent="0.25">
      <c r="A155" s="158"/>
      <c r="B155" s="164" t="s">
        <v>27</v>
      </c>
      <c r="C155" s="160" t="s">
        <v>19</v>
      </c>
      <c r="D155" s="214">
        <v>14.12</v>
      </c>
      <c r="E155" s="160"/>
      <c r="F155" s="162"/>
      <c r="G155" s="160"/>
      <c r="H155" s="162"/>
      <c r="I155" s="160"/>
      <c r="J155" s="162"/>
      <c r="K155" s="163"/>
      <c r="L155" s="23" t="s">
        <v>304</v>
      </c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144"/>
      <c r="II155" s="144"/>
      <c r="IJ155" s="144"/>
      <c r="IK155" s="144"/>
    </row>
    <row r="156" spans="1:245" x14ac:dyDescent="0.25">
      <c r="A156" s="158"/>
      <c r="B156" s="176" t="s">
        <v>21</v>
      </c>
      <c r="C156" s="160"/>
      <c r="D156" s="162"/>
      <c r="E156" s="160"/>
      <c r="F156" s="162"/>
      <c r="G156" s="160"/>
      <c r="H156" s="162"/>
      <c r="I156" s="160"/>
      <c r="J156" s="162"/>
      <c r="K156" s="163"/>
      <c r="L156" s="23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  <c r="HW156" s="144"/>
      <c r="HX156" s="144"/>
      <c r="HY156" s="144"/>
      <c r="HZ156" s="144"/>
      <c r="IA156" s="144"/>
      <c r="IB156" s="144"/>
      <c r="IC156" s="144"/>
      <c r="ID156" s="144"/>
      <c r="IE156" s="144"/>
      <c r="IF156" s="144"/>
      <c r="IG156" s="144"/>
      <c r="IH156" s="144"/>
      <c r="II156" s="144"/>
      <c r="IJ156" s="144"/>
      <c r="IK156" s="144"/>
    </row>
    <row r="157" spans="1:245" x14ac:dyDescent="0.25">
      <c r="A157" s="158"/>
      <c r="B157" s="164" t="s">
        <v>108</v>
      </c>
      <c r="C157" s="160" t="s">
        <v>24</v>
      </c>
      <c r="D157" s="165">
        <v>20</v>
      </c>
      <c r="E157" s="165"/>
      <c r="F157" s="165"/>
      <c r="G157" s="165"/>
      <c r="H157" s="165"/>
      <c r="I157" s="165"/>
      <c r="J157" s="165"/>
      <c r="K157" s="175"/>
      <c r="L157" s="23" t="s">
        <v>302</v>
      </c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  <c r="HW157" s="144"/>
      <c r="HX157" s="144"/>
      <c r="HY157" s="144"/>
      <c r="HZ157" s="144"/>
      <c r="IA157" s="144"/>
      <c r="IB157" s="144"/>
      <c r="IC157" s="144"/>
      <c r="ID157" s="144"/>
      <c r="IE157" s="144"/>
      <c r="IF157" s="144"/>
      <c r="IG157" s="144"/>
      <c r="IH157" s="144"/>
      <c r="II157" s="144"/>
      <c r="IJ157" s="144"/>
      <c r="IK157" s="144"/>
    </row>
    <row r="158" spans="1:245" x14ac:dyDescent="0.25">
      <c r="A158" s="158"/>
      <c r="B158" s="164" t="s">
        <v>40</v>
      </c>
      <c r="C158" s="160" t="s">
        <v>19</v>
      </c>
      <c r="D158" s="162">
        <v>2</v>
      </c>
      <c r="E158" s="160"/>
      <c r="F158" s="162"/>
      <c r="G158" s="160"/>
      <c r="H158" s="162"/>
      <c r="I158" s="160"/>
      <c r="J158" s="162"/>
      <c r="K158" s="163"/>
      <c r="L158" s="23" t="s">
        <v>302</v>
      </c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  <c r="IJ158" s="144"/>
      <c r="IK158" s="144"/>
    </row>
    <row r="159" spans="1:245" ht="27.75" x14ac:dyDescent="0.25">
      <c r="A159" s="158">
        <v>27</v>
      </c>
      <c r="B159" s="212" t="s">
        <v>343</v>
      </c>
      <c r="C159" s="160" t="s">
        <v>29</v>
      </c>
      <c r="D159" s="161">
        <v>5</v>
      </c>
      <c r="E159" s="160"/>
      <c r="F159" s="162"/>
      <c r="G159" s="160"/>
      <c r="H159" s="162"/>
      <c r="I159" s="160"/>
      <c r="J159" s="162"/>
      <c r="K159" s="163"/>
      <c r="L159" s="23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  <c r="IE159" s="144"/>
      <c r="IF159" s="144"/>
      <c r="IG159" s="144"/>
      <c r="IH159" s="144"/>
      <c r="II159" s="144"/>
      <c r="IJ159" s="144"/>
      <c r="IK159" s="144"/>
    </row>
    <row r="160" spans="1:245" x14ac:dyDescent="0.25">
      <c r="A160" s="158"/>
      <c r="B160" s="164" t="s">
        <v>14</v>
      </c>
      <c r="C160" s="160" t="s">
        <v>15</v>
      </c>
      <c r="D160" s="162">
        <v>10</v>
      </c>
      <c r="E160" s="160"/>
      <c r="F160" s="162"/>
      <c r="G160" s="165"/>
      <c r="H160" s="165"/>
      <c r="I160" s="165"/>
      <c r="J160" s="165"/>
      <c r="K160" s="175"/>
      <c r="L160" s="23" t="s">
        <v>304</v>
      </c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4"/>
      <c r="GF160" s="144"/>
      <c r="GG160" s="144"/>
      <c r="GH160" s="144"/>
      <c r="GI160" s="144"/>
      <c r="GJ160" s="144"/>
      <c r="GK160" s="144"/>
      <c r="GL160" s="144"/>
      <c r="GM160" s="144"/>
      <c r="GN160" s="144"/>
      <c r="GO160" s="144"/>
      <c r="GP160" s="144"/>
      <c r="GQ160" s="144"/>
      <c r="GR160" s="144"/>
      <c r="GS160" s="144"/>
      <c r="GT160" s="144"/>
      <c r="GU160" s="144"/>
      <c r="GV160" s="144"/>
      <c r="GW160" s="144"/>
      <c r="GX160" s="144"/>
      <c r="GY160" s="144"/>
      <c r="GZ160" s="144"/>
      <c r="HA160" s="144"/>
      <c r="HB160" s="144"/>
      <c r="HC160" s="144"/>
      <c r="HD160" s="144"/>
      <c r="HE160" s="144"/>
      <c r="HF160" s="144"/>
      <c r="HG160" s="144"/>
      <c r="HH160" s="144"/>
      <c r="HI160" s="144"/>
      <c r="HJ160" s="144"/>
      <c r="HK160" s="144"/>
      <c r="HL160" s="144"/>
      <c r="HM160" s="144"/>
      <c r="HN160" s="144"/>
      <c r="HO160" s="144"/>
      <c r="HP160" s="144"/>
      <c r="HQ160" s="144"/>
      <c r="HR160" s="144"/>
      <c r="HS160" s="144"/>
      <c r="HT160" s="144"/>
      <c r="HU160" s="144"/>
      <c r="HV160" s="144"/>
      <c r="HW160" s="144"/>
      <c r="HX160" s="144"/>
      <c r="HY160" s="144"/>
      <c r="HZ160" s="144"/>
      <c r="IA160" s="144"/>
      <c r="IB160" s="144"/>
      <c r="IC160" s="144"/>
      <c r="ID160" s="144"/>
      <c r="IE160" s="144"/>
      <c r="IF160" s="144"/>
      <c r="IG160" s="144"/>
      <c r="IH160" s="144"/>
      <c r="II160" s="144"/>
      <c r="IJ160" s="144"/>
      <c r="IK160" s="144"/>
    </row>
    <row r="161" spans="1:245" x14ac:dyDescent="0.25">
      <c r="A161" s="158"/>
      <c r="B161" s="164" t="s">
        <v>18</v>
      </c>
      <c r="C161" s="160" t="s">
        <v>19</v>
      </c>
      <c r="D161" s="162">
        <v>0.35000000000000003</v>
      </c>
      <c r="E161" s="160"/>
      <c r="F161" s="162"/>
      <c r="G161" s="162"/>
      <c r="H161" s="162"/>
      <c r="I161" s="162"/>
      <c r="J161" s="162"/>
      <c r="K161" s="163"/>
      <c r="L161" s="23" t="s">
        <v>304</v>
      </c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44"/>
      <c r="FL161" s="144"/>
      <c r="FM161" s="144"/>
      <c r="FN161" s="144"/>
      <c r="FO161" s="144"/>
      <c r="FP161" s="144"/>
      <c r="FQ161" s="144"/>
      <c r="FR161" s="144"/>
      <c r="FS161" s="144"/>
      <c r="FT161" s="144"/>
      <c r="FU161" s="144"/>
      <c r="FV161" s="144"/>
      <c r="FW161" s="144"/>
      <c r="FX161" s="144"/>
      <c r="FY161" s="144"/>
      <c r="FZ161" s="144"/>
      <c r="GA161" s="144"/>
      <c r="GB161" s="144"/>
      <c r="GC161" s="144"/>
      <c r="GD161" s="144"/>
      <c r="GE161" s="144"/>
      <c r="GF161" s="144"/>
      <c r="GG161" s="144"/>
      <c r="GH161" s="144"/>
      <c r="GI161" s="144"/>
      <c r="GJ161" s="144"/>
      <c r="GK161" s="144"/>
      <c r="GL161" s="144"/>
      <c r="GM161" s="144"/>
      <c r="GN161" s="144"/>
      <c r="GO161" s="144"/>
      <c r="GP161" s="144"/>
      <c r="GQ161" s="144"/>
      <c r="GR161" s="144"/>
      <c r="GS161" s="144"/>
      <c r="GT161" s="144"/>
      <c r="GU161" s="144"/>
      <c r="GV161" s="144"/>
      <c r="GW161" s="144"/>
      <c r="GX161" s="144"/>
      <c r="GY161" s="144"/>
      <c r="GZ161" s="144"/>
      <c r="HA161" s="144"/>
      <c r="HB161" s="144"/>
      <c r="HC161" s="144"/>
      <c r="HD161" s="144"/>
      <c r="HE161" s="144"/>
      <c r="HF161" s="144"/>
      <c r="HG161" s="144"/>
      <c r="HH161" s="144"/>
      <c r="HI161" s="144"/>
      <c r="HJ161" s="144"/>
      <c r="HK161" s="144"/>
      <c r="HL161" s="144"/>
      <c r="HM161" s="144"/>
      <c r="HN161" s="144"/>
      <c r="HO161" s="144"/>
      <c r="HP161" s="144"/>
      <c r="HQ161" s="144"/>
      <c r="HR161" s="144"/>
      <c r="HS161" s="144"/>
      <c r="HT161" s="144"/>
      <c r="HU161" s="144"/>
      <c r="HV161" s="144"/>
      <c r="HW161" s="144"/>
      <c r="HX161" s="144"/>
      <c r="HY161" s="144"/>
      <c r="HZ161" s="144"/>
      <c r="IA161" s="144"/>
      <c r="IB161" s="144"/>
      <c r="IC161" s="144"/>
      <c r="ID161" s="144"/>
      <c r="IE161" s="144"/>
      <c r="IF161" s="144"/>
      <c r="IG161" s="144"/>
      <c r="IH161" s="144"/>
      <c r="II161" s="144"/>
      <c r="IJ161" s="144"/>
      <c r="IK161" s="144"/>
    </row>
    <row r="162" spans="1:245" x14ac:dyDescent="0.25">
      <c r="A162" s="158"/>
      <c r="B162" s="176" t="s">
        <v>21</v>
      </c>
      <c r="C162" s="160"/>
      <c r="D162" s="162"/>
      <c r="E162" s="160"/>
      <c r="F162" s="162"/>
      <c r="G162" s="160"/>
      <c r="H162" s="162"/>
      <c r="I162" s="160"/>
      <c r="J162" s="162"/>
      <c r="K162" s="163"/>
      <c r="L162" s="23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  <c r="FS162" s="144"/>
      <c r="FT162" s="144"/>
      <c r="FU162" s="144"/>
      <c r="FV162" s="144"/>
      <c r="FW162" s="144"/>
      <c r="FX162" s="144"/>
      <c r="FY162" s="144"/>
      <c r="FZ162" s="144"/>
      <c r="GA162" s="144"/>
      <c r="GB162" s="144"/>
      <c r="GC162" s="144"/>
      <c r="GD162" s="144"/>
      <c r="GE162" s="144"/>
      <c r="GF162" s="144"/>
      <c r="GG162" s="144"/>
      <c r="GH162" s="144"/>
      <c r="GI162" s="144"/>
      <c r="GJ162" s="144"/>
      <c r="GK162" s="144"/>
      <c r="GL162" s="144"/>
      <c r="GM162" s="144"/>
      <c r="GN162" s="144"/>
      <c r="GO162" s="144"/>
      <c r="GP162" s="144"/>
      <c r="GQ162" s="144"/>
      <c r="GR162" s="144"/>
      <c r="GS162" s="144"/>
      <c r="GT162" s="144"/>
      <c r="GU162" s="144"/>
      <c r="GV162" s="144"/>
      <c r="GW162" s="144"/>
      <c r="GX162" s="144"/>
      <c r="GY162" s="144"/>
      <c r="GZ162" s="144"/>
      <c r="HA162" s="144"/>
      <c r="HB162" s="144"/>
      <c r="HC162" s="144"/>
      <c r="HD162" s="144"/>
      <c r="HE162" s="144"/>
      <c r="HF162" s="144"/>
      <c r="HG162" s="144"/>
      <c r="HH162" s="144"/>
      <c r="HI162" s="144"/>
      <c r="HJ162" s="144"/>
      <c r="HK162" s="144"/>
      <c r="HL162" s="144"/>
      <c r="HM162" s="144"/>
      <c r="HN162" s="144"/>
      <c r="HO162" s="144"/>
      <c r="HP162" s="144"/>
      <c r="HQ162" s="144"/>
      <c r="HR162" s="144"/>
      <c r="HS162" s="144"/>
      <c r="HT162" s="144"/>
      <c r="HU162" s="144"/>
      <c r="HV162" s="144"/>
      <c r="HW162" s="144"/>
      <c r="HX162" s="144"/>
      <c r="HY162" s="144"/>
      <c r="HZ162" s="144"/>
      <c r="IA162" s="144"/>
      <c r="IB162" s="144"/>
      <c r="IC162" s="144"/>
      <c r="ID162" s="144"/>
      <c r="IE162" s="144"/>
      <c r="IF162" s="144"/>
      <c r="IG162" s="144"/>
      <c r="IH162" s="144"/>
      <c r="II162" s="144"/>
      <c r="IJ162" s="144"/>
      <c r="IK162" s="144"/>
    </row>
    <row r="163" spans="1:245" x14ac:dyDescent="0.25">
      <c r="A163" s="158"/>
      <c r="B163" s="205" t="s">
        <v>62</v>
      </c>
      <c r="C163" s="160" t="s">
        <v>29</v>
      </c>
      <c r="D163" s="165">
        <v>5</v>
      </c>
      <c r="E163" s="165"/>
      <c r="F163" s="165"/>
      <c r="G163" s="165"/>
      <c r="H163" s="165"/>
      <c r="I163" s="165"/>
      <c r="J163" s="165"/>
      <c r="K163" s="175"/>
      <c r="L163" s="23" t="s">
        <v>302</v>
      </c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  <c r="BQ163" s="144"/>
      <c r="BR163" s="144"/>
      <c r="BS163" s="144"/>
      <c r="BT163" s="144"/>
      <c r="BU163" s="144"/>
      <c r="BV163" s="144"/>
      <c r="BW163" s="144"/>
      <c r="BX163" s="144"/>
      <c r="BY163" s="144"/>
      <c r="BZ163" s="144"/>
      <c r="CA163" s="144"/>
      <c r="CB163" s="144"/>
      <c r="CC163" s="144"/>
      <c r="CD163" s="144"/>
      <c r="CE163" s="144"/>
      <c r="CF163" s="144"/>
      <c r="CG163" s="144"/>
      <c r="CH163" s="144"/>
      <c r="CI163" s="144"/>
      <c r="CJ163" s="144"/>
      <c r="CK163" s="144"/>
      <c r="CL163" s="144"/>
      <c r="CM163" s="144"/>
      <c r="CN163" s="144"/>
      <c r="CO163" s="144"/>
      <c r="CP163" s="144"/>
      <c r="CQ163" s="144"/>
      <c r="CR163" s="144"/>
      <c r="CS163" s="144"/>
      <c r="CT163" s="144"/>
      <c r="CU163" s="144"/>
      <c r="CV163" s="144"/>
      <c r="CW163" s="144"/>
      <c r="CX163" s="144"/>
      <c r="CY163" s="144"/>
      <c r="CZ163" s="144"/>
      <c r="DA163" s="144"/>
      <c r="DB163" s="144"/>
      <c r="DC163" s="144"/>
      <c r="DD163" s="144"/>
      <c r="DE163" s="144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4"/>
      <c r="EI163" s="144"/>
      <c r="EJ163" s="144"/>
      <c r="EK163" s="144"/>
      <c r="EL163" s="144"/>
      <c r="EM163" s="144"/>
      <c r="EN163" s="144"/>
      <c r="EO163" s="144"/>
      <c r="EP163" s="144"/>
      <c r="EQ163" s="144"/>
      <c r="ER163" s="144"/>
      <c r="ES163" s="144"/>
      <c r="ET163" s="144"/>
      <c r="EU163" s="144"/>
      <c r="EV163" s="144"/>
      <c r="EW163" s="144"/>
      <c r="EX163" s="144"/>
      <c r="EY163" s="144"/>
      <c r="EZ163" s="144"/>
      <c r="FA163" s="144"/>
      <c r="FB163" s="144"/>
      <c r="FC163" s="144"/>
      <c r="FD163" s="144"/>
      <c r="FE163" s="144"/>
      <c r="FF163" s="144"/>
      <c r="FG163" s="144"/>
      <c r="FH163" s="144"/>
      <c r="FI163" s="144"/>
      <c r="FJ163" s="144"/>
      <c r="FK163" s="144"/>
      <c r="FL163" s="144"/>
      <c r="FM163" s="144"/>
      <c r="FN163" s="144"/>
      <c r="FO163" s="144"/>
      <c r="FP163" s="144"/>
      <c r="FQ163" s="144"/>
      <c r="FR163" s="144"/>
      <c r="FS163" s="144"/>
      <c r="FT163" s="144"/>
      <c r="FU163" s="144"/>
      <c r="FV163" s="144"/>
      <c r="FW163" s="144"/>
      <c r="FX163" s="144"/>
      <c r="FY163" s="144"/>
      <c r="FZ163" s="144"/>
      <c r="GA163" s="144"/>
      <c r="GB163" s="144"/>
      <c r="GC163" s="144"/>
      <c r="GD163" s="144"/>
      <c r="GE163" s="144"/>
      <c r="GF163" s="144"/>
      <c r="GG163" s="144"/>
      <c r="GH163" s="144"/>
      <c r="GI163" s="144"/>
      <c r="GJ163" s="144"/>
      <c r="GK163" s="144"/>
      <c r="GL163" s="144"/>
      <c r="GM163" s="144"/>
      <c r="GN163" s="144"/>
      <c r="GO163" s="144"/>
      <c r="GP163" s="144"/>
      <c r="GQ163" s="144"/>
      <c r="GR163" s="144"/>
      <c r="GS163" s="144"/>
      <c r="GT163" s="144"/>
      <c r="GU163" s="144"/>
      <c r="GV163" s="144"/>
      <c r="GW163" s="144"/>
      <c r="GX163" s="144"/>
      <c r="GY163" s="144"/>
      <c r="GZ163" s="144"/>
      <c r="HA163" s="144"/>
      <c r="HB163" s="144"/>
      <c r="HC163" s="144"/>
      <c r="HD163" s="144"/>
      <c r="HE163" s="144"/>
      <c r="HF163" s="144"/>
      <c r="HG163" s="144"/>
      <c r="HH163" s="144"/>
      <c r="HI163" s="144"/>
      <c r="HJ163" s="144"/>
      <c r="HK163" s="144"/>
      <c r="HL163" s="144"/>
      <c r="HM163" s="144"/>
      <c r="HN163" s="144"/>
      <c r="HO163" s="144"/>
      <c r="HP163" s="144"/>
      <c r="HQ163" s="144"/>
      <c r="HR163" s="144"/>
      <c r="HS163" s="144"/>
      <c r="HT163" s="144"/>
      <c r="HU163" s="144"/>
      <c r="HV163" s="144"/>
      <c r="HW163" s="144"/>
      <c r="HX163" s="144"/>
      <c r="HY163" s="144"/>
      <c r="HZ163" s="144"/>
      <c r="IA163" s="144"/>
      <c r="IB163" s="144"/>
      <c r="IC163" s="144"/>
      <c r="ID163" s="144"/>
      <c r="IE163" s="144"/>
      <c r="IF163" s="144"/>
      <c r="IG163" s="144"/>
      <c r="IH163" s="144"/>
      <c r="II163" s="144"/>
      <c r="IJ163" s="144"/>
      <c r="IK163" s="144"/>
    </row>
    <row r="164" spans="1:245" x14ac:dyDescent="0.25">
      <c r="A164" s="158"/>
      <c r="B164" s="164" t="s">
        <v>40</v>
      </c>
      <c r="C164" s="160" t="s">
        <v>19</v>
      </c>
      <c r="D164" s="162">
        <v>7.65</v>
      </c>
      <c r="E164" s="160"/>
      <c r="F164" s="162"/>
      <c r="G164" s="160"/>
      <c r="H164" s="162"/>
      <c r="I164" s="160"/>
      <c r="J164" s="162"/>
      <c r="K164" s="163"/>
      <c r="L164" s="23" t="s">
        <v>302</v>
      </c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4"/>
      <c r="CI164" s="144"/>
      <c r="CJ164" s="144"/>
      <c r="CK164" s="144"/>
      <c r="CL164" s="144"/>
      <c r="CM164" s="144"/>
      <c r="CN164" s="144"/>
      <c r="CO164" s="144"/>
      <c r="CP164" s="144"/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4"/>
      <c r="DF164" s="144"/>
      <c r="DG164" s="144"/>
      <c r="DH164" s="144"/>
      <c r="DI164" s="144"/>
      <c r="DJ164" s="144"/>
      <c r="DK164" s="144"/>
      <c r="DL164" s="144"/>
      <c r="DM164" s="144"/>
      <c r="DN164" s="144"/>
      <c r="DO164" s="144"/>
      <c r="DP164" s="144"/>
      <c r="DQ164" s="144"/>
      <c r="DR164" s="144"/>
      <c r="DS164" s="144"/>
      <c r="DT164" s="144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4"/>
      <c r="EF164" s="144"/>
      <c r="EG164" s="144"/>
      <c r="EH164" s="144"/>
      <c r="EI164" s="144"/>
      <c r="EJ164" s="144"/>
      <c r="EK164" s="144"/>
      <c r="EL164" s="144"/>
      <c r="EM164" s="144"/>
      <c r="EN164" s="144"/>
      <c r="EO164" s="144"/>
      <c r="EP164" s="144"/>
      <c r="EQ164" s="144"/>
      <c r="ER164" s="144"/>
      <c r="ES164" s="144"/>
      <c r="ET164" s="144"/>
      <c r="EU164" s="144"/>
      <c r="EV164" s="144"/>
      <c r="EW164" s="144"/>
      <c r="EX164" s="144"/>
      <c r="EY164" s="144"/>
      <c r="EZ164" s="144"/>
      <c r="FA164" s="144"/>
      <c r="FB164" s="144"/>
      <c r="FC164" s="144"/>
      <c r="FD164" s="144"/>
      <c r="FE164" s="144"/>
      <c r="FF164" s="144"/>
      <c r="FG164" s="144"/>
      <c r="FH164" s="144"/>
      <c r="FI164" s="144"/>
      <c r="FJ164" s="144"/>
      <c r="FK164" s="144"/>
      <c r="FL164" s="144"/>
      <c r="FM164" s="144"/>
      <c r="FN164" s="144"/>
      <c r="FO164" s="144"/>
      <c r="FP164" s="144"/>
      <c r="FQ164" s="144"/>
      <c r="FR164" s="144"/>
      <c r="FS164" s="144"/>
      <c r="FT164" s="144"/>
      <c r="FU164" s="144"/>
      <c r="FV164" s="144"/>
      <c r="FW164" s="144"/>
      <c r="FX164" s="144"/>
      <c r="FY164" s="144"/>
      <c r="FZ164" s="144"/>
      <c r="GA164" s="144"/>
      <c r="GB164" s="144"/>
      <c r="GC164" s="144"/>
      <c r="GD164" s="144"/>
      <c r="GE164" s="144"/>
      <c r="GF164" s="144"/>
      <c r="GG164" s="144"/>
      <c r="GH164" s="144"/>
      <c r="GI164" s="144"/>
      <c r="GJ164" s="144"/>
      <c r="GK164" s="144"/>
      <c r="GL164" s="144"/>
      <c r="GM164" s="144"/>
      <c r="GN164" s="144"/>
      <c r="GO164" s="144"/>
      <c r="GP164" s="144"/>
      <c r="GQ164" s="144"/>
      <c r="GR164" s="144"/>
      <c r="GS164" s="144"/>
      <c r="GT164" s="144"/>
      <c r="GU164" s="144"/>
      <c r="GV164" s="144"/>
      <c r="GW164" s="144"/>
      <c r="GX164" s="144"/>
      <c r="GY164" s="144"/>
      <c r="GZ164" s="144"/>
      <c r="HA164" s="144"/>
      <c r="HB164" s="144"/>
      <c r="HC164" s="144"/>
      <c r="HD164" s="144"/>
      <c r="HE164" s="144"/>
      <c r="HF164" s="144"/>
      <c r="HG164" s="144"/>
      <c r="HH164" s="144"/>
      <c r="HI164" s="144"/>
      <c r="HJ164" s="144"/>
      <c r="HK164" s="144"/>
      <c r="HL164" s="144"/>
      <c r="HM164" s="144"/>
      <c r="HN164" s="144"/>
      <c r="HO164" s="144"/>
      <c r="HP164" s="144"/>
      <c r="HQ164" s="144"/>
      <c r="HR164" s="144"/>
      <c r="HS164" s="144"/>
      <c r="HT164" s="144"/>
      <c r="HU164" s="144"/>
      <c r="HV164" s="144"/>
      <c r="HW164" s="144"/>
      <c r="HX164" s="144"/>
      <c r="HY164" s="144"/>
      <c r="HZ164" s="144"/>
      <c r="IA164" s="144"/>
      <c r="IB164" s="144"/>
      <c r="IC164" s="144"/>
      <c r="ID164" s="144"/>
      <c r="IE164" s="144"/>
      <c r="IF164" s="144"/>
      <c r="IG164" s="144"/>
      <c r="IH164" s="144"/>
      <c r="II164" s="144"/>
      <c r="IJ164" s="144"/>
      <c r="IK164" s="144"/>
    </row>
    <row r="165" spans="1:245" ht="27.75" x14ac:dyDescent="0.25">
      <c r="A165" s="158">
        <v>28</v>
      </c>
      <c r="B165" s="212" t="s">
        <v>344</v>
      </c>
      <c r="C165" s="160" t="s">
        <v>29</v>
      </c>
      <c r="D165" s="161">
        <v>4</v>
      </c>
      <c r="E165" s="160"/>
      <c r="F165" s="162"/>
      <c r="G165" s="160"/>
      <c r="H165" s="162"/>
      <c r="I165" s="160"/>
      <c r="J165" s="162"/>
      <c r="K165" s="163"/>
      <c r="L165" s="23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144"/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4"/>
      <c r="CM165" s="144"/>
      <c r="CN165" s="144"/>
      <c r="CO165" s="144"/>
      <c r="CP165" s="144"/>
      <c r="CQ165" s="144"/>
      <c r="CR165" s="144"/>
      <c r="CS165" s="144"/>
      <c r="CT165" s="144"/>
      <c r="CU165" s="144"/>
      <c r="CV165" s="144"/>
      <c r="CW165" s="144"/>
      <c r="CX165" s="144"/>
      <c r="CY165" s="144"/>
      <c r="CZ165" s="144"/>
      <c r="DA165" s="144"/>
      <c r="DB165" s="144"/>
      <c r="DC165" s="144"/>
      <c r="DD165" s="144"/>
      <c r="DE165" s="144"/>
      <c r="DF165" s="144"/>
      <c r="DG165" s="144"/>
      <c r="DH165" s="144"/>
      <c r="DI165" s="144"/>
      <c r="DJ165" s="144"/>
      <c r="DK165" s="144"/>
      <c r="DL165" s="144"/>
      <c r="DM165" s="144"/>
      <c r="DN165" s="144"/>
      <c r="DO165" s="144"/>
      <c r="DP165" s="144"/>
      <c r="DQ165" s="144"/>
      <c r="DR165" s="144"/>
      <c r="DS165" s="144"/>
      <c r="DT165" s="144"/>
      <c r="DU165" s="144"/>
      <c r="DV165" s="144"/>
      <c r="DW165" s="144"/>
      <c r="DX165" s="144"/>
      <c r="DY165" s="144"/>
      <c r="DZ165" s="144"/>
      <c r="EA165" s="144"/>
      <c r="EB165" s="144"/>
      <c r="EC165" s="144"/>
      <c r="ED165" s="144"/>
      <c r="EE165" s="144"/>
      <c r="EF165" s="144"/>
      <c r="EG165" s="144"/>
      <c r="EH165" s="144"/>
      <c r="EI165" s="144"/>
      <c r="EJ165" s="144"/>
      <c r="EK165" s="144"/>
      <c r="EL165" s="144"/>
      <c r="EM165" s="144"/>
      <c r="EN165" s="144"/>
      <c r="EO165" s="144"/>
      <c r="EP165" s="144"/>
      <c r="EQ165" s="144"/>
      <c r="ER165" s="144"/>
      <c r="ES165" s="144"/>
      <c r="ET165" s="144"/>
      <c r="EU165" s="144"/>
      <c r="EV165" s="144"/>
      <c r="EW165" s="144"/>
      <c r="EX165" s="144"/>
      <c r="EY165" s="144"/>
      <c r="EZ165" s="144"/>
      <c r="FA165" s="144"/>
      <c r="FB165" s="144"/>
      <c r="FC165" s="144"/>
      <c r="FD165" s="144"/>
      <c r="FE165" s="144"/>
      <c r="FF165" s="144"/>
      <c r="FG165" s="144"/>
      <c r="FH165" s="144"/>
      <c r="FI165" s="144"/>
      <c r="FJ165" s="144"/>
      <c r="FK165" s="144"/>
      <c r="FL165" s="144"/>
      <c r="FM165" s="144"/>
      <c r="FN165" s="144"/>
      <c r="FO165" s="144"/>
      <c r="FP165" s="144"/>
      <c r="FQ165" s="144"/>
      <c r="FR165" s="144"/>
      <c r="FS165" s="144"/>
      <c r="FT165" s="144"/>
      <c r="FU165" s="144"/>
      <c r="FV165" s="144"/>
      <c r="FW165" s="144"/>
      <c r="FX165" s="144"/>
      <c r="FY165" s="144"/>
      <c r="FZ165" s="144"/>
      <c r="GA165" s="144"/>
      <c r="GB165" s="144"/>
      <c r="GC165" s="144"/>
      <c r="GD165" s="144"/>
      <c r="GE165" s="144"/>
      <c r="GF165" s="144"/>
      <c r="GG165" s="144"/>
      <c r="GH165" s="144"/>
      <c r="GI165" s="144"/>
      <c r="GJ165" s="144"/>
      <c r="GK165" s="144"/>
      <c r="GL165" s="144"/>
      <c r="GM165" s="144"/>
      <c r="GN165" s="144"/>
      <c r="GO165" s="144"/>
      <c r="GP165" s="144"/>
      <c r="GQ165" s="144"/>
      <c r="GR165" s="144"/>
      <c r="GS165" s="144"/>
      <c r="GT165" s="144"/>
      <c r="GU165" s="144"/>
      <c r="GV165" s="144"/>
      <c r="GW165" s="144"/>
      <c r="GX165" s="144"/>
      <c r="GY165" s="144"/>
      <c r="GZ165" s="144"/>
      <c r="HA165" s="144"/>
      <c r="HB165" s="144"/>
      <c r="HC165" s="144"/>
      <c r="HD165" s="144"/>
      <c r="HE165" s="144"/>
      <c r="HF165" s="144"/>
      <c r="HG165" s="144"/>
      <c r="HH165" s="144"/>
      <c r="HI165" s="144"/>
      <c r="HJ165" s="144"/>
      <c r="HK165" s="144"/>
      <c r="HL165" s="144"/>
      <c r="HM165" s="144"/>
      <c r="HN165" s="144"/>
      <c r="HO165" s="144"/>
      <c r="HP165" s="144"/>
      <c r="HQ165" s="144"/>
      <c r="HR165" s="144"/>
      <c r="HS165" s="144"/>
      <c r="HT165" s="144"/>
      <c r="HU165" s="144"/>
      <c r="HV165" s="144"/>
      <c r="HW165" s="144"/>
      <c r="HX165" s="144"/>
      <c r="HY165" s="144"/>
      <c r="HZ165" s="144"/>
      <c r="IA165" s="144"/>
      <c r="IB165" s="144"/>
      <c r="IC165" s="144"/>
      <c r="ID165" s="144"/>
      <c r="IE165" s="144"/>
      <c r="IF165" s="144"/>
      <c r="IG165" s="144"/>
      <c r="IH165" s="144"/>
      <c r="II165" s="144"/>
      <c r="IJ165" s="144"/>
      <c r="IK165" s="144"/>
    </row>
    <row r="166" spans="1:245" x14ac:dyDescent="0.25">
      <c r="A166" s="158"/>
      <c r="B166" s="164" t="s">
        <v>14</v>
      </c>
      <c r="C166" s="160" t="s">
        <v>15</v>
      </c>
      <c r="D166" s="162">
        <v>8</v>
      </c>
      <c r="E166" s="160"/>
      <c r="F166" s="162"/>
      <c r="G166" s="165"/>
      <c r="H166" s="165"/>
      <c r="I166" s="165"/>
      <c r="J166" s="165"/>
      <c r="K166" s="175"/>
      <c r="L166" s="23" t="s">
        <v>304</v>
      </c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  <c r="HW166" s="144"/>
      <c r="HX166" s="144"/>
      <c r="HY166" s="144"/>
      <c r="HZ166" s="144"/>
      <c r="IA166" s="144"/>
      <c r="IB166" s="144"/>
      <c r="IC166" s="144"/>
      <c r="ID166" s="144"/>
      <c r="IE166" s="144"/>
      <c r="IF166" s="144"/>
      <c r="IG166" s="144"/>
      <c r="IH166" s="144"/>
      <c r="II166" s="144"/>
      <c r="IJ166" s="144"/>
      <c r="IK166" s="144"/>
    </row>
    <row r="167" spans="1:245" x14ac:dyDescent="0.25">
      <c r="A167" s="158"/>
      <c r="B167" s="164" t="s">
        <v>18</v>
      </c>
      <c r="C167" s="160" t="s">
        <v>19</v>
      </c>
      <c r="D167" s="162">
        <v>0.28000000000000003</v>
      </c>
      <c r="E167" s="160"/>
      <c r="F167" s="162"/>
      <c r="G167" s="162"/>
      <c r="H167" s="162"/>
      <c r="I167" s="162"/>
      <c r="J167" s="162"/>
      <c r="K167" s="163"/>
      <c r="L167" s="23" t="s">
        <v>304</v>
      </c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144"/>
      <c r="BX167" s="144"/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44"/>
      <c r="CO167" s="144"/>
      <c r="CP167" s="144"/>
      <c r="CQ167" s="144"/>
      <c r="CR167" s="144"/>
      <c r="CS167" s="144"/>
      <c r="CT167" s="144"/>
      <c r="CU167" s="144"/>
      <c r="CV167" s="144"/>
      <c r="CW167" s="144"/>
      <c r="CX167" s="144"/>
      <c r="CY167" s="144"/>
      <c r="CZ167" s="144"/>
      <c r="DA167" s="144"/>
      <c r="DB167" s="144"/>
      <c r="DC167" s="144"/>
      <c r="DD167" s="144"/>
      <c r="DE167" s="144"/>
      <c r="DF167" s="144"/>
      <c r="DG167" s="144"/>
      <c r="DH167" s="144"/>
      <c r="DI167" s="144"/>
      <c r="DJ167" s="144"/>
      <c r="DK167" s="144"/>
      <c r="DL167" s="144"/>
      <c r="DM167" s="144"/>
      <c r="DN167" s="144"/>
      <c r="DO167" s="144"/>
      <c r="DP167" s="144"/>
      <c r="DQ167" s="144"/>
      <c r="DR167" s="144"/>
      <c r="DS167" s="144"/>
      <c r="DT167" s="144"/>
      <c r="DU167" s="144"/>
      <c r="DV167" s="144"/>
      <c r="DW167" s="144"/>
      <c r="DX167" s="144"/>
      <c r="DY167" s="144"/>
      <c r="DZ167" s="144"/>
      <c r="EA167" s="144"/>
      <c r="EB167" s="144"/>
      <c r="EC167" s="144"/>
      <c r="ED167" s="144"/>
      <c r="EE167" s="144"/>
      <c r="EF167" s="144"/>
      <c r="EG167" s="144"/>
      <c r="EH167" s="144"/>
      <c r="EI167" s="144"/>
      <c r="EJ167" s="144"/>
      <c r="EK167" s="144"/>
      <c r="EL167" s="144"/>
      <c r="EM167" s="144"/>
      <c r="EN167" s="144"/>
      <c r="EO167" s="144"/>
      <c r="EP167" s="144"/>
      <c r="EQ167" s="144"/>
      <c r="ER167" s="144"/>
      <c r="ES167" s="144"/>
      <c r="ET167" s="144"/>
      <c r="EU167" s="144"/>
      <c r="EV167" s="144"/>
      <c r="EW167" s="144"/>
      <c r="EX167" s="144"/>
      <c r="EY167" s="144"/>
      <c r="EZ167" s="144"/>
      <c r="FA167" s="144"/>
      <c r="FB167" s="144"/>
      <c r="FC167" s="144"/>
      <c r="FD167" s="144"/>
      <c r="FE167" s="144"/>
      <c r="FF167" s="144"/>
      <c r="FG167" s="144"/>
      <c r="FH167" s="144"/>
      <c r="FI167" s="144"/>
      <c r="FJ167" s="144"/>
      <c r="FK167" s="144"/>
      <c r="FL167" s="144"/>
      <c r="FM167" s="144"/>
      <c r="FN167" s="144"/>
      <c r="FO167" s="144"/>
      <c r="FP167" s="144"/>
      <c r="FQ167" s="144"/>
      <c r="FR167" s="144"/>
      <c r="FS167" s="144"/>
      <c r="FT167" s="144"/>
      <c r="FU167" s="144"/>
      <c r="FV167" s="144"/>
      <c r="FW167" s="144"/>
      <c r="FX167" s="144"/>
      <c r="FY167" s="144"/>
      <c r="FZ167" s="144"/>
      <c r="GA167" s="144"/>
      <c r="GB167" s="144"/>
      <c r="GC167" s="144"/>
      <c r="GD167" s="144"/>
      <c r="GE167" s="144"/>
      <c r="GF167" s="144"/>
      <c r="GG167" s="144"/>
      <c r="GH167" s="144"/>
      <c r="GI167" s="144"/>
      <c r="GJ167" s="144"/>
      <c r="GK167" s="144"/>
      <c r="GL167" s="144"/>
      <c r="GM167" s="144"/>
      <c r="GN167" s="144"/>
      <c r="GO167" s="144"/>
      <c r="GP167" s="144"/>
      <c r="GQ167" s="144"/>
      <c r="GR167" s="144"/>
      <c r="GS167" s="144"/>
      <c r="GT167" s="144"/>
      <c r="GU167" s="144"/>
      <c r="GV167" s="144"/>
      <c r="GW167" s="144"/>
      <c r="GX167" s="144"/>
      <c r="GY167" s="144"/>
      <c r="GZ167" s="144"/>
      <c r="HA167" s="144"/>
      <c r="HB167" s="144"/>
      <c r="HC167" s="144"/>
      <c r="HD167" s="144"/>
      <c r="HE167" s="144"/>
      <c r="HF167" s="144"/>
      <c r="HG167" s="144"/>
      <c r="HH167" s="144"/>
      <c r="HI167" s="144"/>
      <c r="HJ167" s="144"/>
      <c r="HK167" s="144"/>
      <c r="HL167" s="144"/>
      <c r="HM167" s="144"/>
      <c r="HN167" s="144"/>
      <c r="HO167" s="144"/>
      <c r="HP167" s="144"/>
      <c r="HQ167" s="144"/>
      <c r="HR167" s="144"/>
      <c r="HS167" s="144"/>
      <c r="HT167" s="144"/>
      <c r="HU167" s="144"/>
      <c r="HV167" s="144"/>
      <c r="HW167" s="144"/>
      <c r="HX167" s="144"/>
      <c r="HY167" s="144"/>
      <c r="HZ167" s="144"/>
      <c r="IA167" s="144"/>
      <c r="IB167" s="144"/>
      <c r="IC167" s="144"/>
      <c r="ID167" s="144"/>
      <c r="IE167" s="144"/>
      <c r="IF167" s="144"/>
      <c r="IG167" s="144"/>
      <c r="IH167" s="144"/>
      <c r="II167" s="144"/>
      <c r="IJ167" s="144"/>
      <c r="IK167" s="144"/>
    </row>
    <row r="168" spans="1:245" x14ac:dyDescent="0.25">
      <c r="A168" s="158"/>
      <c r="B168" s="176" t="s">
        <v>21</v>
      </c>
      <c r="C168" s="160"/>
      <c r="D168" s="162"/>
      <c r="E168" s="160"/>
      <c r="F168" s="162"/>
      <c r="G168" s="160"/>
      <c r="H168" s="162"/>
      <c r="I168" s="160"/>
      <c r="J168" s="162"/>
      <c r="K168" s="163"/>
      <c r="L168" s="23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4"/>
      <c r="BX168" s="144"/>
      <c r="BY168" s="144"/>
      <c r="BZ168" s="144"/>
      <c r="CA168" s="144"/>
      <c r="CB168" s="144"/>
      <c r="CC168" s="144"/>
      <c r="CD168" s="144"/>
      <c r="CE168" s="144"/>
      <c r="CF168" s="144"/>
      <c r="CG168" s="144"/>
      <c r="CH168" s="144"/>
      <c r="CI168" s="144"/>
      <c r="CJ168" s="144"/>
      <c r="CK168" s="144"/>
      <c r="CL168" s="144"/>
      <c r="CM168" s="144"/>
      <c r="CN168" s="144"/>
      <c r="CO168" s="144"/>
      <c r="CP168" s="144"/>
      <c r="CQ168" s="144"/>
      <c r="CR168" s="144"/>
      <c r="CS168" s="144"/>
      <c r="CT168" s="144"/>
      <c r="CU168" s="144"/>
      <c r="CV168" s="144"/>
      <c r="CW168" s="144"/>
      <c r="CX168" s="144"/>
      <c r="CY168" s="144"/>
      <c r="CZ168" s="144"/>
      <c r="DA168" s="144"/>
      <c r="DB168" s="144"/>
      <c r="DC168" s="144"/>
      <c r="DD168" s="144"/>
      <c r="DE168" s="144"/>
      <c r="DF168" s="144"/>
      <c r="DG168" s="144"/>
      <c r="DH168" s="144"/>
      <c r="DI168" s="144"/>
      <c r="DJ168" s="144"/>
      <c r="DK168" s="144"/>
      <c r="DL168" s="144"/>
      <c r="DM168" s="144"/>
      <c r="DN168" s="144"/>
      <c r="DO168" s="144"/>
      <c r="DP168" s="144"/>
      <c r="DQ168" s="144"/>
      <c r="DR168" s="144"/>
      <c r="DS168" s="144"/>
      <c r="DT168" s="144"/>
      <c r="DU168" s="144"/>
      <c r="DV168" s="144"/>
      <c r="DW168" s="144"/>
      <c r="DX168" s="144"/>
      <c r="DY168" s="144"/>
      <c r="DZ168" s="144"/>
      <c r="EA168" s="144"/>
      <c r="EB168" s="144"/>
      <c r="EC168" s="144"/>
      <c r="ED168" s="144"/>
      <c r="EE168" s="144"/>
      <c r="EF168" s="144"/>
      <c r="EG168" s="144"/>
      <c r="EH168" s="144"/>
      <c r="EI168" s="144"/>
      <c r="EJ168" s="144"/>
      <c r="EK168" s="144"/>
      <c r="EL168" s="144"/>
      <c r="EM168" s="144"/>
      <c r="EN168" s="144"/>
      <c r="EO168" s="144"/>
      <c r="EP168" s="144"/>
      <c r="EQ168" s="144"/>
      <c r="ER168" s="144"/>
      <c r="ES168" s="144"/>
      <c r="ET168" s="144"/>
      <c r="EU168" s="144"/>
      <c r="EV168" s="144"/>
      <c r="EW168" s="144"/>
      <c r="EX168" s="144"/>
      <c r="EY168" s="144"/>
      <c r="EZ168" s="144"/>
      <c r="FA168" s="144"/>
      <c r="FB168" s="144"/>
      <c r="FC168" s="144"/>
      <c r="FD168" s="144"/>
      <c r="FE168" s="144"/>
      <c r="FF168" s="144"/>
      <c r="FG168" s="144"/>
      <c r="FH168" s="144"/>
      <c r="FI168" s="144"/>
      <c r="FJ168" s="144"/>
      <c r="FK168" s="144"/>
      <c r="FL168" s="144"/>
      <c r="FM168" s="144"/>
      <c r="FN168" s="144"/>
      <c r="FO168" s="144"/>
      <c r="FP168" s="144"/>
      <c r="FQ168" s="144"/>
      <c r="FR168" s="144"/>
      <c r="FS168" s="144"/>
      <c r="FT168" s="144"/>
      <c r="FU168" s="144"/>
      <c r="FV168" s="144"/>
      <c r="FW168" s="144"/>
      <c r="FX168" s="144"/>
      <c r="FY168" s="144"/>
      <c r="FZ168" s="144"/>
      <c r="GA168" s="144"/>
      <c r="GB168" s="144"/>
      <c r="GC168" s="144"/>
      <c r="GD168" s="144"/>
      <c r="GE168" s="144"/>
      <c r="GF168" s="144"/>
      <c r="GG168" s="144"/>
      <c r="GH168" s="144"/>
      <c r="GI168" s="144"/>
      <c r="GJ168" s="144"/>
      <c r="GK168" s="144"/>
      <c r="GL168" s="144"/>
      <c r="GM168" s="144"/>
      <c r="GN168" s="144"/>
      <c r="GO168" s="144"/>
      <c r="GP168" s="144"/>
      <c r="GQ168" s="144"/>
      <c r="GR168" s="144"/>
      <c r="GS168" s="144"/>
      <c r="GT168" s="144"/>
      <c r="GU168" s="144"/>
      <c r="GV168" s="144"/>
      <c r="GW168" s="144"/>
      <c r="GX168" s="144"/>
      <c r="GY168" s="144"/>
      <c r="GZ168" s="144"/>
      <c r="HA168" s="144"/>
      <c r="HB168" s="144"/>
      <c r="HC168" s="144"/>
      <c r="HD168" s="144"/>
      <c r="HE168" s="144"/>
      <c r="HF168" s="144"/>
      <c r="HG168" s="144"/>
      <c r="HH168" s="144"/>
      <c r="HI168" s="144"/>
      <c r="HJ168" s="144"/>
      <c r="HK168" s="144"/>
      <c r="HL168" s="144"/>
      <c r="HM168" s="144"/>
      <c r="HN168" s="144"/>
      <c r="HO168" s="144"/>
      <c r="HP168" s="144"/>
      <c r="HQ168" s="144"/>
      <c r="HR168" s="144"/>
      <c r="HS168" s="144"/>
      <c r="HT168" s="144"/>
      <c r="HU168" s="144"/>
      <c r="HV168" s="144"/>
      <c r="HW168" s="144"/>
      <c r="HX168" s="144"/>
      <c r="HY168" s="144"/>
      <c r="HZ168" s="144"/>
      <c r="IA168" s="144"/>
      <c r="IB168" s="144"/>
      <c r="IC168" s="144"/>
      <c r="ID168" s="144"/>
      <c r="IE168" s="144"/>
      <c r="IF168" s="144"/>
      <c r="IG168" s="144"/>
      <c r="IH168" s="144"/>
      <c r="II168" s="144"/>
      <c r="IJ168" s="144"/>
      <c r="IK168" s="144"/>
    </row>
    <row r="169" spans="1:245" x14ac:dyDescent="0.25">
      <c r="A169" s="158"/>
      <c r="B169" s="205" t="s">
        <v>62</v>
      </c>
      <c r="C169" s="160" t="s">
        <v>29</v>
      </c>
      <c r="D169" s="165">
        <v>4</v>
      </c>
      <c r="E169" s="165"/>
      <c r="F169" s="165"/>
      <c r="G169" s="165"/>
      <c r="H169" s="165"/>
      <c r="I169" s="165"/>
      <c r="J169" s="165"/>
      <c r="K169" s="175"/>
      <c r="L169" s="23" t="s">
        <v>302</v>
      </c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O169" s="144"/>
      <c r="FP169" s="144"/>
      <c r="FQ169" s="144"/>
      <c r="FR169" s="144"/>
      <c r="FS169" s="144"/>
      <c r="FT169" s="144"/>
      <c r="FU169" s="144"/>
      <c r="FV169" s="144"/>
      <c r="FW169" s="144"/>
      <c r="FX169" s="144"/>
      <c r="FY169" s="144"/>
      <c r="FZ169" s="144"/>
      <c r="GA169" s="144"/>
      <c r="GB169" s="144"/>
      <c r="GC169" s="144"/>
      <c r="GD169" s="144"/>
      <c r="GE169" s="144"/>
      <c r="GF169" s="144"/>
      <c r="GG169" s="144"/>
      <c r="GH169" s="144"/>
      <c r="GI169" s="144"/>
      <c r="GJ169" s="144"/>
      <c r="GK169" s="144"/>
      <c r="GL169" s="144"/>
      <c r="GM169" s="144"/>
      <c r="GN169" s="144"/>
      <c r="GO169" s="144"/>
      <c r="GP169" s="144"/>
      <c r="GQ169" s="144"/>
      <c r="GR169" s="144"/>
      <c r="GS169" s="144"/>
      <c r="GT169" s="144"/>
      <c r="GU169" s="144"/>
      <c r="GV169" s="144"/>
      <c r="GW169" s="144"/>
      <c r="GX169" s="144"/>
      <c r="GY169" s="144"/>
      <c r="GZ169" s="144"/>
      <c r="HA169" s="144"/>
      <c r="HB169" s="144"/>
      <c r="HC169" s="144"/>
      <c r="HD169" s="144"/>
      <c r="HE169" s="144"/>
      <c r="HF169" s="144"/>
      <c r="HG169" s="144"/>
      <c r="HH169" s="144"/>
      <c r="HI169" s="144"/>
      <c r="HJ169" s="144"/>
      <c r="HK169" s="144"/>
      <c r="HL169" s="144"/>
      <c r="HM169" s="144"/>
      <c r="HN169" s="144"/>
      <c r="HO169" s="144"/>
      <c r="HP169" s="144"/>
      <c r="HQ169" s="144"/>
      <c r="HR169" s="144"/>
      <c r="HS169" s="144"/>
      <c r="HT169" s="144"/>
      <c r="HU169" s="144"/>
      <c r="HV169" s="144"/>
      <c r="HW169" s="144"/>
      <c r="HX169" s="144"/>
      <c r="HY169" s="144"/>
      <c r="HZ169" s="144"/>
      <c r="IA169" s="144"/>
      <c r="IB169" s="144"/>
      <c r="IC169" s="144"/>
      <c r="ID169" s="144"/>
      <c r="IE169" s="144"/>
      <c r="IF169" s="144"/>
      <c r="IG169" s="144"/>
      <c r="IH169" s="144"/>
      <c r="II169" s="144"/>
      <c r="IJ169" s="144"/>
      <c r="IK169" s="144"/>
    </row>
    <row r="170" spans="1:245" x14ac:dyDescent="0.25">
      <c r="A170" s="158"/>
      <c r="B170" s="164" t="s">
        <v>40</v>
      </c>
      <c r="C170" s="160" t="s">
        <v>19</v>
      </c>
      <c r="D170" s="162">
        <v>6.12</v>
      </c>
      <c r="E170" s="160"/>
      <c r="F170" s="162"/>
      <c r="G170" s="160"/>
      <c r="H170" s="162"/>
      <c r="I170" s="160"/>
      <c r="J170" s="162"/>
      <c r="K170" s="163"/>
      <c r="L170" s="23" t="s">
        <v>302</v>
      </c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  <c r="FS170" s="144"/>
      <c r="FT170" s="144"/>
      <c r="FU170" s="144"/>
      <c r="FV170" s="144"/>
      <c r="FW170" s="144"/>
      <c r="FX170" s="144"/>
      <c r="FY170" s="144"/>
      <c r="FZ170" s="144"/>
      <c r="GA170" s="144"/>
      <c r="GB170" s="144"/>
      <c r="GC170" s="144"/>
      <c r="GD170" s="144"/>
      <c r="GE170" s="144"/>
      <c r="GF170" s="144"/>
      <c r="GG170" s="144"/>
      <c r="GH170" s="144"/>
      <c r="GI170" s="144"/>
      <c r="GJ170" s="144"/>
      <c r="GK170" s="144"/>
      <c r="GL170" s="144"/>
      <c r="GM170" s="144"/>
      <c r="GN170" s="144"/>
      <c r="GO170" s="144"/>
      <c r="GP170" s="144"/>
      <c r="GQ170" s="144"/>
      <c r="GR170" s="144"/>
      <c r="GS170" s="144"/>
      <c r="GT170" s="144"/>
      <c r="GU170" s="144"/>
      <c r="GV170" s="144"/>
      <c r="GW170" s="144"/>
      <c r="GX170" s="144"/>
      <c r="GY170" s="144"/>
      <c r="GZ170" s="144"/>
      <c r="HA170" s="144"/>
      <c r="HB170" s="144"/>
      <c r="HC170" s="144"/>
      <c r="HD170" s="144"/>
      <c r="HE170" s="144"/>
      <c r="HF170" s="144"/>
      <c r="HG170" s="144"/>
      <c r="HH170" s="144"/>
      <c r="HI170" s="144"/>
      <c r="HJ170" s="144"/>
      <c r="HK170" s="144"/>
      <c r="HL170" s="144"/>
      <c r="HM170" s="144"/>
      <c r="HN170" s="144"/>
      <c r="HO170" s="144"/>
      <c r="HP170" s="144"/>
      <c r="HQ170" s="144"/>
      <c r="HR170" s="144"/>
      <c r="HS170" s="144"/>
      <c r="HT170" s="144"/>
      <c r="HU170" s="144"/>
      <c r="HV170" s="144"/>
      <c r="HW170" s="144"/>
      <c r="HX170" s="144"/>
      <c r="HY170" s="144"/>
      <c r="HZ170" s="144"/>
      <c r="IA170" s="144"/>
      <c r="IB170" s="144"/>
      <c r="IC170" s="144"/>
      <c r="ID170" s="144"/>
      <c r="IE170" s="144"/>
      <c r="IF170" s="144"/>
      <c r="IG170" s="144"/>
      <c r="IH170" s="144"/>
      <c r="II170" s="144"/>
      <c r="IJ170" s="144"/>
      <c r="IK170" s="144"/>
    </row>
    <row r="171" spans="1:245" ht="25.5" x14ac:dyDescent="0.25">
      <c r="A171" s="158">
        <v>29</v>
      </c>
      <c r="B171" s="212" t="s">
        <v>109</v>
      </c>
      <c r="C171" s="160" t="s">
        <v>29</v>
      </c>
      <c r="D171" s="161">
        <v>1</v>
      </c>
      <c r="E171" s="160"/>
      <c r="F171" s="162"/>
      <c r="G171" s="160"/>
      <c r="H171" s="162"/>
      <c r="I171" s="160"/>
      <c r="J171" s="162"/>
      <c r="K171" s="163"/>
      <c r="L171" s="23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4"/>
      <c r="BX171" s="144"/>
      <c r="BY171" s="144"/>
      <c r="BZ171" s="144"/>
      <c r="CA171" s="144"/>
      <c r="CB171" s="144"/>
      <c r="CC171" s="144"/>
      <c r="CD171" s="144"/>
      <c r="CE171" s="144"/>
      <c r="CF171" s="144"/>
      <c r="CG171" s="144"/>
      <c r="CH171" s="144"/>
      <c r="CI171" s="144"/>
      <c r="CJ171" s="144"/>
      <c r="CK171" s="144"/>
      <c r="CL171" s="144"/>
      <c r="CM171" s="144"/>
      <c r="CN171" s="144"/>
      <c r="CO171" s="144"/>
      <c r="CP171" s="144"/>
      <c r="CQ171" s="144"/>
      <c r="CR171" s="144"/>
      <c r="CS171" s="144"/>
      <c r="CT171" s="144"/>
      <c r="CU171" s="144"/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/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/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144"/>
      <c r="EJ171" s="144"/>
      <c r="EK171" s="144"/>
      <c r="EL171" s="144"/>
      <c r="EM171" s="144"/>
      <c r="EN171" s="144"/>
      <c r="EO171" s="144"/>
      <c r="EP171" s="144"/>
      <c r="EQ171" s="144"/>
      <c r="ER171" s="144"/>
      <c r="ES171" s="144"/>
      <c r="ET171" s="144"/>
      <c r="EU171" s="144"/>
      <c r="EV171" s="144"/>
      <c r="EW171" s="144"/>
      <c r="EX171" s="144"/>
      <c r="EY171" s="144"/>
      <c r="EZ171" s="144"/>
      <c r="FA171" s="144"/>
      <c r="FB171" s="144"/>
      <c r="FC171" s="144"/>
      <c r="FD171" s="144"/>
      <c r="FE171" s="144"/>
      <c r="FF171" s="144"/>
      <c r="FG171" s="144"/>
      <c r="FH171" s="144"/>
      <c r="FI171" s="144"/>
      <c r="FJ171" s="144"/>
      <c r="FK171" s="144"/>
      <c r="FL171" s="144"/>
      <c r="FM171" s="144"/>
      <c r="FN171" s="144"/>
      <c r="FO171" s="144"/>
      <c r="FP171" s="144"/>
      <c r="FQ171" s="144"/>
      <c r="FR171" s="144"/>
      <c r="FS171" s="144"/>
      <c r="FT171" s="144"/>
      <c r="FU171" s="144"/>
      <c r="FV171" s="144"/>
      <c r="FW171" s="144"/>
      <c r="FX171" s="144"/>
      <c r="FY171" s="144"/>
      <c r="FZ171" s="144"/>
      <c r="GA171" s="144"/>
      <c r="GB171" s="144"/>
      <c r="GC171" s="144"/>
      <c r="GD171" s="144"/>
      <c r="GE171" s="144"/>
      <c r="GF171" s="144"/>
      <c r="GG171" s="144"/>
      <c r="GH171" s="144"/>
      <c r="GI171" s="144"/>
      <c r="GJ171" s="144"/>
      <c r="GK171" s="144"/>
      <c r="GL171" s="144"/>
      <c r="GM171" s="144"/>
      <c r="GN171" s="144"/>
      <c r="GO171" s="144"/>
      <c r="GP171" s="144"/>
      <c r="GQ171" s="144"/>
      <c r="GR171" s="144"/>
      <c r="GS171" s="144"/>
      <c r="GT171" s="144"/>
      <c r="GU171" s="144"/>
      <c r="GV171" s="144"/>
      <c r="GW171" s="144"/>
      <c r="GX171" s="144"/>
      <c r="GY171" s="144"/>
      <c r="GZ171" s="144"/>
      <c r="HA171" s="144"/>
      <c r="HB171" s="144"/>
      <c r="HC171" s="144"/>
      <c r="HD171" s="144"/>
      <c r="HE171" s="144"/>
      <c r="HF171" s="144"/>
      <c r="HG171" s="144"/>
      <c r="HH171" s="144"/>
      <c r="HI171" s="144"/>
      <c r="HJ171" s="144"/>
      <c r="HK171" s="144"/>
      <c r="HL171" s="144"/>
      <c r="HM171" s="144"/>
      <c r="HN171" s="144"/>
      <c r="HO171" s="144"/>
      <c r="HP171" s="144"/>
      <c r="HQ171" s="144"/>
      <c r="HR171" s="144"/>
      <c r="HS171" s="144"/>
      <c r="HT171" s="144"/>
      <c r="HU171" s="144"/>
      <c r="HV171" s="144"/>
      <c r="HW171" s="144"/>
      <c r="HX171" s="144"/>
      <c r="HY171" s="144"/>
      <c r="HZ171" s="144"/>
      <c r="IA171" s="144"/>
      <c r="IB171" s="144"/>
      <c r="IC171" s="144"/>
      <c r="ID171" s="144"/>
      <c r="IE171" s="144"/>
      <c r="IF171" s="144"/>
      <c r="IG171" s="144"/>
      <c r="IH171" s="144"/>
      <c r="II171" s="144"/>
      <c r="IJ171" s="144"/>
      <c r="IK171" s="144"/>
    </row>
    <row r="172" spans="1:245" x14ac:dyDescent="0.25">
      <c r="A172" s="158"/>
      <c r="B172" s="164" t="s">
        <v>14</v>
      </c>
      <c r="C172" s="160" t="s">
        <v>15</v>
      </c>
      <c r="D172" s="162">
        <v>2</v>
      </c>
      <c r="E172" s="160"/>
      <c r="F172" s="162"/>
      <c r="G172" s="165"/>
      <c r="H172" s="165"/>
      <c r="I172" s="165"/>
      <c r="J172" s="165"/>
      <c r="K172" s="175"/>
      <c r="L172" s="23" t="s">
        <v>304</v>
      </c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  <c r="DE172" s="144"/>
      <c r="DF172" s="144"/>
      <c r="DG172" s="144"/>
      <c r="DH172" s="144"/>
      <c r="DI172" s="144"/>
      <c r="DJ172" s="144"/>
      <c r="DK172" s="144"/>
      <c r="DL172" s="144"/>
      <c r="DM172" s="144"/>
      <c r="DN172" s="144"/>
      <c r="DO172" s="144"/>
      <c r="DP172" s="144"/>
      <c r="DQ172" s="144"/>
      <c r="DR172" s="144"/>
      <c r="DS172" s="144"/>
      <c r="DT172" s="144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4"/>
      <c r="EF172" s="144"/>
      <c r="EG172" s="144"/>
      <c r="EH172" s="144"/>
      <c r="EI172" s="144"/>
      <c r="EJ172" s="144"/>
      <c r="EK172" s="144"/>
      <c r="EL172" s="144"/>
      <c r="EM172" s="144"/>
      <c r="EN172" s="144"/>
      <c r="EO172" s="144"/>
      <c r="EP172" s="144"/>
      <c r="EQ172" s="144"/>
      <c r="ER172" s="144"/>
      <c r="ES172" s="144"/>
      <c r="ET172" s="144"/>
      <c r="EU172" s="144"/>
      <c r="EV172" s="144"/>
      <c r="EW172" s="144"/>
      <c r="EX172" s="144"/>
      <c r="EY172" s="144"/>
      <c r="EZ172" s="144"/>
      <c r="FA172" s="144"/>
      <c r="FB172" s="144"/>
      <c r="FC172" s="144"/>
      <c r="FD172" s="144"/>
      <c r="FE172" s="144"/>
      <c r="FF172" s="144"/>
      <c r="FG172" s="144"/>
      <c r="FH172" s="144"/>
      <c r="FI172" s="144"/>
      <c r="FJ172" s="144"/>
      <c r="FK172" s="144"/>
      <c r="FL172" s="144"/>
      <c r="FM172" s="144"/>
      <c r="FN172" s="144"/>
      <c r="FO172" s="144"/>
      <c r="FP172" s="144"/>
      <c r="FQ172" s="144"/>
      <c r="FR172" s="144"/>
      <c r="FS172" s="144"/>
      <c r="FT172" s="144"/>
      <c r="FU172" s="144"/>
      <c r="FV172" s="144"/>
      <c r="FW172" s="144"/>
      <c r="FX172" s="144"/>
      <c r="FY172" s="144"/>
      <c r="FZ172" s="144"/>
      <c r="GA172" s="144"/>
      <c r="GB172" s="144"/>
      <c r="GC172" s="144"/>
      <c r="GD172" s="144"/>
      <c r="GE172" s="144"/>
      <c r="GF172" s="144"/>
      <c r="GG172" s="144"/>
      <c r="GH172" s="144"/>
      <c r="GI172" s="144"/>
      <c r="GJ172" s="144"/>
      <c r="GK172" s="144"/>
      <c r="GL172" s="144"/>
      <c r="GM172" s="144"/>
      <c r="GN172" s="144"/>
      <c r="GO172" s="144"/>
      <c r="GP172" s="144"/>
      <c r="GQ172" s="144"/>
      <c r="GR172" s="144"/>
      <c r="GS172" s="144"/>
      <c r="GT172" s="144"/>
      <c r="GU172" s="144"/>
      <c r="GV172" s="144"/>
      <c r="GW172" s="144"/>
      <c r="GX172" s="144"/>
      <c r="GY172" s="144"/>
      <c r="GZ172" s="144"/>
      <c r="HA172" s="144"/>
      <c r="HB172" s="144"/>
      <c r="HC172" s="144"/>
      <c r="HD172" s="144"/>
      <c r="HE172" s="144"/>
      <c r="HF172" s="144"/>
      <c r="HG172" s="144"/>
      <c r="HH172" s="144"/>
      <c r="HI172" s="144"/>
      <c r="HJ172" s="144"/>
      <c r="HK172" s="144"/>
      <c r="HL172" s="144"/>
      <c r="HM172" s="144"/>
      <c r="HN172" s="144"/>
      <c r="HO172" s="144"/>
      <c r="HP172" s="144"/>
      <c r="HQ172" s="144"/>
      <c r="HR172" s="144"/>
      <c r="HS172" s="144"/>
      <c r="HT172" s="144"/>
      <c r="HU172" s="144"/>
      <c r="HV172" s="144"/>
      <c r="HW172" s="144"/>
      <c r="HX172" s="144"/>
      <c r="HY172" s="144"/>
      <c r="HZ172" s="144"/>
      <c r="IA172" s="144"/>
      <c r="IB172" s="144"/>
      <c r="IC172" s="144"/>
      <c r="ID172" s="144"/>
      <c r="IE172" s="144"/>
      <c r="IF172" s="144"/>
      <c r="IG172" s="144"/>
      <c r="IH172" s="144"/>
      <c r="II172" s="144"/>
      <c r="IJ172" s="144"/>
      <c r="IK172" s="144"/>
    </row>
    <row r="173" spans="1:245" x14ac:dyDescent="0.25">
      <c r="A173" s="158"/>
      <c r="B173" s="164" t="s">
        <v>18</v>
      </c>
      <c r="C173" s="160" t="s">
        <v>19</v>
      </c>
      <c r="D173" s="162">
        <v>7.0000000000000007E-2</v>
      </c>
      <c r="E173" s="160"/>
      <c r="F173" s="162"/>
      <c r="G173" s="162"/>
      <c r="H173" s="162"/>
      <c r="I173" s="162"/>
      <c r="J173" s="162"/>
      <c r="K173" s="163"/>
      <c r="L173" s="23" t="s">
        <v>304</v>
      </c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4"/>
      <c r="DF173" s="144"/>
      <c r="DG173" s="144"/>
      <c r="DH173" s="144"/>
      <c r="DI173" s="144"/>
      <c r="DJ173" s="144"/>
      <c r="DK173" s="144"/>
      <c r="DL173" s="144"/>
      <c r="DM173" s="144"/>
      <c r="DN173" s="144"/>
      <c r="DO173" s="144"/>
      <c r="DP173" s="144"/>
      <c r="DQ173" s="144"/>
      <c r="DR173" s="144"/>
      <c r="DS173" s="144"/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  <c r="EP173" s="144"/>
      <c r="EQ173" s="144"/>
      <c r="ER173" s="144"/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44"/>
      <c r="FL173" s="144"/>
      <c r="FM173" s="144"/>
      <c r="FN173" s="144"/>
      <c r="FO173" s="144"/>
      <c r="FP173" s="144"/>
      <c r="FQ173" s="144"/>
      <c r="FR173" s="144"/>
      <c r="FS173" s="144"/>
      <c r="FT173" s="144"/>
      <c r="FU173" s="144"/>
      <c r="FV173" s="144"/>
      <c r="FW173" s="144"/>
      <c r="FX173" s="144"/>
      <c r="FY173" s="144"/>
      <c r="FZ173" s="144"/>
      <c r="GA173" s="144"/>
      <c r="GB173" s="144"/>
      <c r="GC173" s="144"/>
      <c r="GD173" s="144"/>
      <c r="GE173" s="144"/>
      <c r="GF173" s="144"/>
      <c r="GG173" s="144"/>
      <c r="GH173" s="144"/>
      <c r="GI173" s="144"/>
      <c r="GJ173" s="144"/>
      <c r="GK173" s="144"/>
      <c r="GL173" s="144"/>
      <c r="GM173" s="144"/>
      <c r="GN173" s="144"/>
      <c r="GO173" s="144"/>
      <c r="GP173" s="144"/>
      <c r="GQ173" s="144"/>
      <c r="GR173" s="144"/>
      <c r="GS173" s="144"/>
      <c r="GT173" s="144"/>
      <c r="GU173" s="144"/>
      <c r="GV173" s="144"/>
      <c r="GW173" s="144"/>
      <c r="GX173" s="144"/>
      <c r="GY173" s="144"/>
      <c r="GZ173" s="144"/>
      <c r="HA173" s="144"/>
      <c r="HB173" s="144"/>
      <c r="HC173" s="144"/>
      <c r="HD173" s="144"/>
      <c r="HE173" s="144"/>
      <c r="HF173" s="144"/>
      <c r="HG173" s="144"/>
      <c r="HH173" s="144"/>
      <c r="HI173" s="144"/>
      <c r="HJ173" s="144"/>
      <c r="HK173" s="144"/>
      <c r="HL173" s="144"/>
      <c r="HM173" s="144"/>
      <c r="HN173" s="144"/>
      <c r="HO173" s="144"/>
      <c r="HP173" s="144"/>
      <c r="HQ173" s="144"/>
      <c r="HR173" s="144"/>
      <c r="HS173" s="144"/>
      <c r="HT173" s="144"/>
      <c r="HU173" s="144"/>
      <c r="HV173" s="144"/>
      <c r="HW173" s="144"/>
      <c r="HX173" s="144"/>
      <c r="HY173" s="144"/>
      <c r="HZ173" s="144"/>
      <c r="IA173" s="144"/>
      <c r="IB173" s="144"/>
      <c r="IC173" s="144"/>
      <c r="ID173" s="144"/>
      <c r="IE173" s="144"/>
      <c r="IF173" s="144"/>
      <c r="IG173" s="144"/>
      <c r="IH173" s="144"/>
      <c r="II173" s="144"/>
      <c r="IJ173" s="144"/>
      <c r="IK173" s="144"/>
    </row>
    <row r="174" spans="1:245" x14ac:dyDescent="0.25">
      <c r="A174" s="158"/>
      <c r="B174" s="176" t="s">
        <v>21</v>
      </c>
      <c r="C174" s="160"/>
      <c r="D174" s="162"/>
      <c r="E174" s="160"/>
      <c r="F174" s="162"/>
      <c r="G174" s="160"/>
      <c r="H174" s="162"/>
      <c r="I174" s="160"/>
      <c r="J174" s="162"/>
      <c r="K174" s="163"/>
      <c r="L174" s="23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  <c r="CB174" s="144"/>
      <c r="CC174" s="144"/>
      <c r="CD174" s="144"/>
      <c r="CE174" s="144"/>
      <c r="CF174" s="144"/>
      <c r="CG174" s="144"/>
      <c r="CH174" s="144"/>
      <c r="CI174" s="144"/>
      <c r="CJ174" s="144"/>
      <c r="CK174" s="144"/>
      <c r="CL174" s="144"/>
      <c r="CM174" s="144"/>
      <c r="CN174" s="144"/>
      <c r="CO174" s="144"/>
      <c r="CP174" s="144"/>
      <c r="CQ174" s="144"/>
      <c r="CR174" s="144"/>
      <c r="CS174" s="144"/>
      <c r="CT174" s="144"/>
      <c r="CU174" s="144"/>
      <c r="CV174" s="144"/>
      <c r="CW174" s="144"/>
      <c r="CX174" s="144"/>
      <c r="CY174" s="144"/>
      <c r="CZ174" s="144"/>
      <c r="DA174" s="144"/>
      <c r="DB174" s="144"/>
      <c r="DC174" s="144"/>
      <c r="DD174" s="144"/>
      <c r="DE174" s="144"/>
      <c r="DF174" s="144"/>
      <c r="DG174" s="144"/>
      <c r="DH174" s="144"/>
      <c r="DI174" s="144"/>
      <c r="DJ174" s="144"/>
      <c r="DK174" s="144"/>
      <c r="DL174" s="144"/>
      <c r="DM174" s="144"/>
      <c r="DN174" s="144"/>
      <c r="DO174" s="144"/>
      <c r="DP174" s="144"/>
      <c r="DQ174" s="144"/>
      <c r="DR174" s="144"/>
      <c r="DS174" s="144"/>
      <c r="DT174" s="144"/>
      <c r="DU174" s="144"/>
      <c r="DV174" s="144"/>
      <c r="DW174" s="144"/>
      <c r="DX174" s="144"/>
      <c r="DY174" s="144"/>
      <c r="DZ174" s="144"/>
      <c r="EA174" s="144"/>
      <c r="EB174" s="144"/>
      <c r="EC174" s="144"/>
      <c r="ED174" s="144"/>
      <c r="EE174" s="144"/>
      <c r="EF174" s="144"/>
      <c r="EG174" s="144"/>
      <c r="EH174" s="144"/>
      <c r="EI174" s="144"/>
      <c r="EJ174" s="144"/>
      <c r="EK174" s="144"/>
      <c r="EL174" s="144"/>
      <c r="EM174" s="144"/>
      <c r="EN174" s="144"/>
      <c r="EO174" s="144"/>
      <c r="EP174" s="144"/>
      <c r="EQ174" s="144"/>
      <c r="ER174" s="144"/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4"/>
      <c r="FC174" s="144"/>
      <c r="FD174" s="144"/>
      <c r="FE174" s="144"/>
      <c r="FF174" s="144"/>
      <c r="FG174" s="144"/>
      <c r="FH174" s="144"/>
      <c r="FI174" s="144"/>
      <c r="FJ174" s="144"/>
      <c r="FK174" s="144"/>
      <c r="FL174" s="144"/>
      <c r="FM174" s="144"/>
      <c r="FN174" s="144"/>
      <c r="FO174" s="144"/>
      <c r="FP174" s="144"/>
      <c r="FQ174" s="144"/>
      <c r="FR174" s="144"/>
      <c r="FS174" s="144"/>
      <c r="FT174" s="144"/>
      <c r="FU174" s="144"/>
      <c r="FV174" s="144"/>
      <c r="FW174" s="144"/>
      <c r="FX174" s="144"/>
      <c r="FY174" s="144"/>
      <c r="FZ174" s="144"/>
      <c r="GA174" s="144"/>
      <c r="GB174" s="144"/>
      <c r="GC174" s="144"/>
      <c r="GD174" s="144"/>
      <c r="GE174" s="144"/>
      <c r="GF174" s="144"/>
      <c r="GG174" s="144"/>
      <c r="GH174" s="144"/>
      <c r="GI174" s="144"/>
      <c r="GJ174" s="144"/>
      <c r="GK174" s="144"/>
      <c r="GL174" s="144"/>
      <c r="GM174" s="144"/>
      <c r="GN174" s="144"/>
      <c r="GO174" s="144"/>
      <c r="GP174" s="144"/>
      <c r="GQ174" s="144"/>
      <c r="GR174" s="144"/>
      <c r="GS174" s="144"/>
      <c r="GT174" s="144"/>
      <c r="GU174" s="144"/>
      <c r="GV174" s="144"/>
      <c r="GW174" s="144"/>
      <c r="GX174" s="144"/>
      <c r="GY174" s="144"/>
      <c r="GZ174" s="144"/>
      <c r="HA174" s="144"/>
      <c r="HB174" s="144"/>
      <c r="HC174" s="144"/>
      <c r="HD174" s="144"/>
      <c r="HE174" s="144"/>
      <c r="HF174" s="144"/>
      <c r="HG174" s="144"/>
      <c r="HH174" s="144"/>
      <c r="HI174" s="144"/>
      <c r="HJ174" s="144"/>
      <c r="HK174" s="144"/>
      <c r="HL174" s="144"/>
      <c r="HM174" s="144"/>
      <c r="HN174" s="144"/>
      <c r="HO174" s="144"/>
      <c r="HP174" s="144"/>
      <c r="HQ174" s="144"/>
      <c r="HR174" s="144"/>
      <c r="HS174" s="144"/>
      <c r="HT174" s="144"/>
      <c r="HU174" s="144"/>
      <c r="HV174" s="144"/>
      <c r="HW174" s="144"/>
      <c r="HX174" s="144"/>
      <c r="HY174" s="144"/>
      <c r="HZ174" s="144"/>
      <c r="IA174" s="144"/>
      <c r="IB174" s="144"/>
      <c r="IC174" s="144"/>
      <c r="ID174" s="144"/>
      <c r="IE174" s="144"/>
      <c r="IF174" s="144"/>
      <c r="IG174" s="144"/>
      <c r="IH174" s="144"/>
      <c r="II174" s="144"/>
      <c r="IJ174" s="144"/>
      <c r="IK174" s="144"/>
    </row>
    <row r="175" spans="1:245" ht="38.25" x14ac:dyDescent="0.25">
      <c r="A175" s="158"/>
      <c r="B175" s="205" t="s">
        <v>110</v>
      </c>
      <c r="C175" s="160" t="s">
        <v>29</v>
      </c>
      <c r="D175" s="165">
        <v>1</v>
      </c>
      <c r="E175" s="165"/>
      <c r="F175" s="165"/>
      <c r="G175" s="165"/>
      <c r="H175" s="165"/>
      <c r="I175" s="165"/>
      <c r="J175" s="165"/>
      <c r="K175" s="175"/>
      <c r="L175" s="23" t="s">
        <v>302</v>
      </c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4"/>
      <c r="CM175" s="144"/>
      <c r="CN175" s="144"/>
      <c r="CO175" s="144"/>
      <c r="CP175" s="144"/>
      <c r="CQ175" s="144"/>
      <c r="CR175" s="144"/>
      <c r="CS175" s="144"/>
      <c r="CT175" s="144"/>
      <c r="CU175" s="144"/>
      <c r="CV175" s="144"/>
      <c r="CW175" s="144"/>
      <c r="CX175" s="144"/>
      <c r="CY175" s="144"/>
      <c r="CZ175" s="144"/>
      <c r="DA175" s="144"/>
      <c r="DB175" s="144"/>
      <c r="DC175" s="144"/>
      <c r="DD175" s="144"/>
      <c r="DE175" s="144"/>
      <c r="DF175" s="144"/>
      <c r="DG175" s="144"/>
      <c r="DH175" s="144"/>
      <c r="DI175" s="144"/>
      <c r="DJ175" s="144"/>
      <c r="DK175" s="144"/>
      <c r="DL175" s="144"/>
      <c r="DM175" s="144"/>
      <c r="DN175" s="144"/>
      <c r="DO175" s="144"/>
      <c r="DP175" s="144"/>
      <c r="DQ175" s="144"/>
      <c r="DR175" s="144"/>
      <c r="DS175" s="144"/>
      <c r="DT175" s="144"/>
      <c r="DU175" s="144"/>
      <c r="DV175" s="144"/>
      <c r="DW175" s="144"/>
      <c r="DX175" s="144"/>
      <c r="DY175" s="144"/>
      <c r="DZ175" s="144"/>
      <c r="EA175" s="144"/>
      <c r="EB175" s="144"/>
      <c r="EC175" s="144"/>
      <c r="ED175" s="144"/>
      <c r="EE175" s="144"/>
      <c r="EF175" s="144"/>
      <c r="EG175" s="144"/>
      <c r="EH175" s="144"/>
      <c r="EI175" s="144"/>
      <c r="EJ175" s="144"/>
      <c r="EK175" s="144"/>
      <c r="EL175" s="144"/>
      <c r="EM175" s="144"/>
      <c r="EN175" s="144"/>
      <c r="EO175" s="144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  <c r="FH175" s="144"/>
      <c r="FI175" s="144"/>
      <c r="FJ175" s="144"/>
      <c r="FK175" s="144"/>
      <c r="FL175" s="144"/>
      <c r="FM175" s="144"/>
      <c r="FN175" s="144"/>
      <c r="FO175" s="144"/>
      <c r="FP175" s="144"/>
      <c r="FQ175" s="144"/>
      <c r="FR175" s="144"/>
      <c r="FS175" s="144"/>
      <c r="FT175" s="144"/>
      <c r="FU175" s="144"/>
      <c r="FV175" s="144"/>
      <c r="FW175" s="144"/>
      <c r="FX175" s="144"/>
      <c r="FY175" s="144"/>
      <c r="FZ175" s="144"/>
      <c r="GA175" s="144"/>
      <c r="GB175" s="144"/>
      <c r="GC175" s="144"/>
      <c r="GD175" s="144"/>
      <c r="GE175" s="144"/>
      <c r="GF175" s="144"/>
      <c r="GG175" s="144"/>
      <c r="GH175" s="144"/>
      <c r="GI175" s="144"/>
      <c r="GJ175" s="144"/>
      <c r="GK175" s="144"/>
      <c r="GL175" s="144"/>
      <c r="GM175" s="144"/>
      <c r="GN175" s="144"/>
      <c r="GO175" s="144"/>
      <c r="GP175" s="144"/>
      <c r="GQ175" s="144"/>
      <c r="GR175" s="144"/>
      <c r="GS175" s="144"/>
      <c r="GT175" s="144"/>
      <c r="GU175" s="144"/>
      <c r="GV175" s="144"/>
      <c r="GW175" s="144"/>
      <c r="GX175" s="144"/>
      <c r="GY175" s="144"/>
      <c r="GZ175" s="144"/>
      <c r="HA175" s="144"/>
      <c r="HB175" s="144"/>
      <c r="HC175" s="144"/>
      <c r="HD175" s="144"/>
      <c r="HE175" s="144"/>
      <c r="HF175" s="144"/>
      <c r="HG175" s="144"/>
      <c r="HH175" s="144"/>
      <c r="HI175" s="144"/>
      <c r="HJ175" s="144"/>
      <c r="HK175" s="144"/>
      <c r="HL175" s="144"/>
      <c r="HM175" s="144"/>
      <c r="HN175" s="144"/>
      <c r="HO175" s="144"/>
      <c r="HP175" s="144"/>
      <c r="HQ175" s="144"/>
      <c r="HR175" s="144"/>
      <c r="HS175" s="144"/>
      <c r="HT175" s="144"/>
      <c r="HU175" s="144"/>
      <c r="HV175" s="144"/>
      <c r="HW175" s="144"/>
      <c r="HX175" s="144"/>
      <c r="HY175" s="144"/>
      <c r="HZ175" s="144"/>
      <c r="IA175" s="144"/>
      <c r="IB175" s="144"/>
      <c r="IC175" s="144"/>
      <c r="ID175" s="144"/>
      <c r="IE175" s="144"/>
      <c r="IF175" s="144"/>
      <c r="IG175" s="144"/>
      <c r="IH175" s="144"/>
      <c r="II175" s="144"/>
      <c r="IJ175" s="144"/>
      <c r="IK175" s="144"/>
    </row>
    <row r="176" spans="1:245" x14ac:dyDescent="0.25">
      <c r="A176" s="158"/>
      <c r="B176" s="164" t="s">
        <v>40</v>
      </c>
      <c r="C176" s="160" t="s">
        <v>19</v>
      </c>
      <c r="D176" s="162">
        <v>1.53</v>
      </c>
      <c r="E176" s="160"/>
      <c r="F176" s="162"/>
      <c r="G176" s="160"/>
      <c r="H176" s="162"/>
      <c r="I176" s="160"/>
      <c r="J176" s="162"/>
      <c r="K176" s="163"/>
      <c r="L176" s="23" t="s">
        <v>302</v>
      </c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  <c r="CB176" s="144"/>
      <c r="CC176" s="144"/>
      <c r="CD176" s="144"/>
      <c r="CE176" s="144"/>
      <c r="CF176" s="144"/>
      <c r="CG176" s="144"/>
      <c r="CH176" s="144"/>
      <c r="CI176" s="144"/>
      <c r="CJ176" s="144"/>
      <c r="CK176" s="144"/>
      <c r="CL176" s="144"/>
      <c r="CM176" s="144"/>
      <c r="CN176" s="144"/>
      <c r="CO176" s="144"/>
      <c r="CP176" s="144"/>
      <c r="CQ176" s="144"/>
      <c r="CR176" s="144"/>
      <c r="CS176" s="144"/>
      <c r="CT176" s="144"/>
      <c r="CU176" s="144"/>
      <c r="CV176" s="144"/>
      <c r="CW176" s="144"/>
      <c r="CX176" s="144"/>
      <c r="CY176" s="144"/>
      <c r="CZ176" s="144"/>
      <c r="DA176" s="144"/>
      <c r="DB176" s="144"/>
      <c r="DC176" s="144"/>
      <c r="DD176" s="144"/>
      <c r="DE176" s="144"/>
      <c r="DF176" s="144"/>
      <c r="DG176" s="144"/>
      <c r="DH176" s="144"/>
      <c r="DI176" s="144"/>
      <c r="DJ176" s="144"/>
      <c r="DK176" s="144"/>
      <c r="DL176" s="144"/>
      <c r="DM176" s="144"/>
      <c r="DN176" s="144"/>
      <c r="DO176" s="144"/>
      <c r="DP176" s="144"/>
      <c r="DQ176" s="144"/>
      <c r="DR176" s="144"/>
      <c r="DS176" s="144"/>
      <c r="DT176" s="144"/>
      <c r="DU176" s="144"/>
      <c r="DV176" s="144"/>
      <c r="DW176" s="144"/>
      <c r="DX176" s="144"/>
      <c r="DY176" s="144"/>
      <c r="DZ176" s="144"/>
      <c r="EA176" s="144"/>
      <c r="EB176" s="144"/>
      <c r="EC176" s="144"/>
      <c r="ED176" s="144"/>
      <c r="EE176" s="144"/>
      <c r="EF176" s="144"/>
      <c r="EG176" s="144"/>
      <c r="EH176" s="144"/>
      <c r="EI176" s="144"/>
      <c r="EJ176" s="144"/>
      <c r="EK176" s="144"/>
      <c r="EL176" s="144"/>
      <c r="EM176" s="144"/>
      <c r="EN176" s="144"/>
      <c r="EO176" s="144"/>
      <c r="EP176" s="144"/>
      <c r="EQ176" s="144"/>
      <c r="ER176" s="144"/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  <c r="FH176" s="144"/>
      <c r="FI176" s="144"/>
      <c r="FJ176" s="144"/>
      <c r="FK176" s="144"/>
      <c r="FL176" s="144"/>
      <c r="FM176" s="144"/>
      <c r="FN176" s="144"/>
      <c r="FO176" s="144"/>
      <c r="FP176" s="144"/>
      <c r="FQ176" s="144"/>
      <c r="FR176" s="144"/>
      <c r="FS176" s="144"/>
      <c r="FT176" s="144"/>
      <c r="FU176" s="144"/>
      <c r="FV176" s="144"/>
      <c r="FW176" s="144"/>
      <c r="FX176" s="144"/>
      <c r="FY176" s="144"/>
      <c r="FZ176" s="144"/>
      <c r="GA176" s="144"/>
      <c r="GB176" s="144"/>
      <c r="GC176" s="144"/>
      <c r="GD176" s="144"/>
      <c r="GE176" s="144"/>
      <c r="GF176" s="144"/>
      <c r="GG176" s="144"/>
      <c r="GH176" s="144"/>
      <c r="GI176" s="144"/>
      <c r="GJ176" s="144"/>
      <c r="GK176" s="144"/>
      <c r="GL176" s="144"/>
      <c r="GM176" s="144"/>
      <c r="GN176" s="144"/>
      <c r="GO176" s="144"/>
      <c r="GP176" s="144"/>
      <c r="GQ176" s="144"/>
      <c r="GR176" s="144"/>
      <c r="GS176" s="144"/>
      <c r="GT176" s="144"/>
      <c r="GU176" s="144"/>
      <c r="GV176" s="144"/>
      <c r="GW176" s="144"/>
      <c r="GX176" s="144"/>
      <c r="GY176" s="144"/>
      <c r="GZ176" s="144"/>
      <c r="HA176" s="144"/>
      <c r="HB176" s="144"/>
      <c r="HC176" s="144"/>
      <c r="HD176" s="144"/>
      <c r="HE176" s="144"/>
      <c r="HF176" s="144"/>
      <c r="HG176" s="144"/>
      <c r="HH176" s="144"/>
      <c r="HI176" s="144"/>
      <c r="HJ176" s="144"/>
      <c r="HK176" s="144"/>
      <c r="HL176" s="144"/>
      <c r="HM176" s="144"/>
      <c r="HN176" s="144"/>
      <c r="HO176" s="144"/>
      <c r="HP176" s="144"/>
      <c r="HQ176" s="144"/>
      <c r="HR176" s="144"/>
      <c r="HS176" s="144"/>
      <c r="HT176" s="144"/>
      <c r="HU176" s="144"/>
      <c r="HV176" s="144"/>
      <c r="HW176" s="144"/>
      <c r="HX176" s="144"/>
      <c r="HY176" s="144"/>
      <c r="HZ176" s="144"/>
      <c r="IA176" s="144"/>
      <c r="IB176" s="144"/>
      <c r="IC176" s="144"/>
      <c r="ID176" s="144"/>
      <c r="IE176" s="144"/>
      <c r="IF176" s="144"/>
      <c r="IG176" s="144"/>
      <c r="IH176" s="144"/>
      <c r="II176" s="144"/>
      <c r="IJ176" s="144"/>
      <c r="IK176" s="144"/>
    </row>
    <row r="177" spans="1:12" ht="25.5" x14ac:dyDescent="0.25">
      <c r="A177" s="17">
        <v>30</v>
      </c>
      <c r="B177" s="217" t="s">
        <v>111</v>
      </c>
      <c r="C177" s="19" t="s">
        <v>24</v>
      </c>
      <c r="D177" s="218">
        <v>32</v>
      </c>
      <c r="E177" s="19"/>
      <c r="F177" s="186"/>
      <c r="G177" s="19"/>
      <c r="H177" s="186"/>
      <c r="I177" s="19"/>
      <c r="J177" s="186"/>
      <c r="K177" s="187"/>
      <c r="L177" s="23"/>
    </row>
    <row r="178" spans="1:12" x14ac:dyDescent="0.25">
      <c r="A178" s="17"/>
      <c r="B178" s="188" t="s">
        <v>14</v>
      </c>
      <c r="C178" s="19" t="s">
        <v>15</v>
      </c>
      <c r="D178" s="186">
        <v>7.68</v>
      </c>
      <c r="E178" s="19"/>
      <c r="F178" s="186"/>
      <c r="G178" s="189"/>
      <c r="H178" s="186"/>
      <c r="I178" s="19"/>
      <c r="J178" s="186"/>
      <c r="K178" s="187"/>
      <c r="L178" s="23" t="s">
        <v>304</v>
      </c>
    </row>
    <row r="179" spans="1:12" x14ac:dyDescent="0.25">
      <c r="A179" s="17"/>
      <c r="B179" s="188" t="s">
        <v>18</v>
      </c>
      <c r="C179" s="19" t="s">
        <v>19</v>
      </c>
      <c r="D179" s="186">
        <v>0.54400000000000004</v>
      </c>
      <c r="E179" s="19"/>
      <c r="F179" s="186"/>
      <c r="G179" s="186"/>
      <c r="H179" s="186"/>
      <c r="I179" s="186"/>
      <c r="J179" s="186"/>
      <c r="K179" s="187"/>
      <c r="L179" s="23" t="s">
        <v>304</v>
      </c>
    </row>
    <row r="180" spans="1:12" x14ac:dyDescent="0.25">
      <c r="A180" s="17"/>
      <c r="B180" s="184" t="s">
        <v>21</v>
      </c>
      <c r="C180" s="19"/>
      <c r="D180" s="186"/>
      <c r="E180" s="19"/>
      <c r="F180" s="186"/>
      <c r="G180" s="19"/>
      <c r="H180" s="186"/>
      <c r="I180" s="19"/>
      <c r="J180" s="186"/>
      <c r="K180" s="187"/>
      <c r="L180" s="23"/>
    </row>
    <row r="181" spans="1:12" x14ac:dyDescent="0.25">
      <c r="A181" s="17"/>
      <c r="B181" s="188" t="s">
        <v>112</v>
      </c>
      <c r="C181" s="19" t="s">
        <v>24</v>
      </c>
      <c r="D181" s="189">
        <v>32</v>
      </c>
      <c r="E181" s="186"/>
      <c r="F181" s="189"/>
      <c r="G181" s="189"/>
      <c r="H181" s="189"/>
      <c r="I181" s="189"/>
      <c r="J181" s="189"/>
      <c r="K181" s="202"/>
      <c r="L181" s="23" t="s">
        <v>302</v>
      </c>
    </row>
    <row r="182" spans="1:12" x14ac:dyDescent="0.25">
      <c r="A182" s="17"/>
      <c r="B182" s="188" t="s">
        <v>40</v>
      </c>
      <c r="C182" s="19" t="s">
        <v>19</v>
      </c>
      <c r="D182" s="186">
        <v>13.12</v>
      </c>
      <c r="E182" s="19"/>
      <c r="F182" s="186"/>
      <c r="G182" s="19"/>
      <c r="H182" s="186"/>
      <c r="I182" s="19"/>
      <c r="J182" s="186"/>
      <c r="K182" s="187"/>
      <c r="L182" s="23" t="s">
        <v>302</v>
      </c>
    </row>
    <row r="183" spans="1:12" ht="25.5" x14ac:dyDescent="0.25">
      <c r="A183" s="17">
        <v>31</v>
      </c>
      <c r="B183" s="217" t="s">
        <v>115</v>
      </c>
      <c r="C183" s="19" t="s">
        <v>24</v>
      </c>
      <c r="D183" s="218">
        <v>15</v>
      </c>
      <c r="E183" s="19"/>
      <c r="F183" s="186"/>
      <c r="G183" s="19"/>
      <c r="H183" s="186"/>
      <c r="I183" s="19"/>
      <c r="J183" s="186"/>
      <c r="K183" s="187"/>
      <c r="L183" s="23"/>
    </row>
    <row r="184" spans="1:12" x14ac:dyDescent="0.25">
      <c r="A184" s="17"/>
      <c r="B184" s="188" t="s">
        <v>14</v>
      </c>
      <c r="C184" s="19" t="s">
        <v>15</v>
      </c>
      <c r="D184" s="186">
        <v>1.7999999999999998</v>
      </c>
      <c r="E184" s="19"/>
      <c r="F184" s="186"/>
      <c r="G184" s="189"/>
      <c r="H184" s="186"/>
      <c r="I184" s="19"/>
      <c r="J184" s="186"/>
      <c r="K184" s="187"/>
      <c r="L184" s="23" t="s">
        <v>304</v>
      </c>
    </row>
    <row r="185" spans="1:12" x14ac:dyDescent="0.25">
      <c r="A185" s="17"/>
      <c r="B185" s="188" t="s">
        <v>18</v>
      </c>
      <c r="C185" s="19" t="s">
        <v>19</v>
      </c>
      <c r="D185" s="186">
        <v>0.13500000000000001</v>
      </c>
      <c r="E185" s="19"/>
      <c r="F185" s="186"/>
      <c r="G185" s="186"/>
      <c r="H185" s="186"/>
      <c r="I185" s="186"/>
      <c r="J185" s="186"/>
      <c r="K185" s="187"/>
      <c r="L185" s="23" t="s">
        <v>304</v>
      </c>
    </row>
    <row r="186" spans="1:12" x14ac:dyDescent="0.25">
      <c r="A186" s="17"/>
      <c r="B186" s="184" t="s">
        <v>21</v>
      </c>
      <c r="C186" s="19"/>
      <c r="D186" s="186"/>
      <c r="E186" s="19"/>
      <c r="F186" s="186"/>
      <c r="G186" s="19"/>
      <c r="H186" s="186"/>
      <c r="I186" s="19"/>
      <c r="J186" s="186"/>
      <c r="K186" s="187"/>
      <c r="L186" s="23"/>
    </row>
    <row r="187" spans="1:12" x14ac:dyDescent="0.25">
      <c r="A187" s="17"/>
      <c r="B187" s="188" t="s">
        <v>116</v>
      </c>
      <c r="C187" s="19" t="s">
        <v>24</v>
      </c>
      <c r="D187" s="189">
        <v>15</v>
      </c>
      <c r="E187" s="189"/>
      <c r="F187" s="189"/>
      <c r="G187" s="189"/>
      <c r="H187" s="189"/>
      <c r="I187" s="189"/>
      <c r="J187" s="189"/>
      <c r="K187" s="202"/>
      <c r="L187" s="23" t="s">
        <v>302</v>
      </c>
    </row>
    <row r="188" spans="1:12" x14ac:dyDescent="0.25">
      <c r="A188" s="17"/>
      <c r="B188" s="188" t="s">
        <v>40</v>
      </c>
      <c r="C188" s="19" t="s">
        <v>19</v>
      </c>
      <c r="D188" s="186">
        <v>2.895</v>
      </c>
      <c r="E188" s="19"/>
      <c r="F188" s="186"/>
      <c r="G188" s="19"/>
      <c r="H188" s="186"/>
      <c r="I188" s="19"/>
      <c r="J188" s="186"/>
      <c r="K188" s="187"/>
      <c r="L188" s="23" t="s">
        <v>302</v>
      </c>
    </row>
    <row r="189" spans="1:12" ht="25.5" x14ac:dyDescent="0.25">
      <c r="A189" s="17">
        <v>32</v>
      </c>
      <c r="B189" s="183" t="s">
        <v>113</v>
      </c>
      <c r="C189" s="19" t="s">
        <v>28</v>
      </c>
      <c r="D189" s="218">
        <v>3</v>
      </c>
      <c r="E189" s="19"/>
      <c r="F189" s="186"/>
      <c r="G189" s="19"/>
      <c r="H189" s="186"/>
      <c r="I189" s="19"/>
      <c r="J189" s="186"/>
      <c r="K189" s="187"/>
      <c r="L189" s="23"/>
    </row>
    <row r="190" spans="1:12" x14ac:dyDescent="0.25">
      <c r="A190" s="17"/>
      <c r="B190" s="188" t="s">
        <v>14</v>
      </c>
      <c r="C190" s="19" t="s">
        <v>15</v>
      </c>
      <c r="D190" s="186">
        <v>1.7999999999999998</v>
      </c>
      <c r="E190" s="19"/>
      <c r="F190" s="186"/>
      <c r="G190" s="189"/>
      <c r="H190" s="186"/>
      <c r="I190" s="19"/>
      <c r="J190" s="186"/>
      <c r="K190" s="187"/>
      <c r="L190" s="23" t="s">
        <v>304</v>
      </c>
    </row>
    <row r="191" spans="1:12" x14ac:dyDescent="0.25">
      <c r="A191" s="17"/>
      <c r="B191" s="188" t="s">
        <v>18</v>
      </c>
      <c r="C191" s="19" t="s">
        <v>19</v>
      </c>
      <c r="D191" s="186">
        <v>0.15000000000000002</v>
      </c>
      <c r="E191" s="19"/>
      <c r="F191" s="186"/>
      <c r="G191" s="186"/>
      <c r="H191" s="186"/>
      <c r="I191" s="186"/>
      <c r="J191" s="186"/>
      <c r="K191" s="187"/>
      <c r="L191" s="23" t="s">
        <v>304</v>
      </c>
    </row>
    <row r="192" spans="1:12" x14ac:dyDescent="0.25">
      <c r="A192" s="17"/>
      <c r="B192" s="184" t="s">
        <v>21</v>
      </c>
      <c r="C192" s="19"/>
      <c r="D192" s="186"/>
      <c r="E192" s="19"/>
      <c r="F192" s="186"/>
      <c r="G192" s="19"/>
      <c r="H192" s="186"/>
      <c r="I192" s="19"/>
      <c r="J192" s="186"/>
      <c r="K192" s="187"/>
      <c r="L192" s="23"/>
    </row>
    <row r="193" spans="1:245" ht="25.5" x14ac:dyDescent="0.25">
      <c r="A193" s="17"/>
      <c r="B193" s="188" t="s">
        <v>114</v>
      </c>
      <c r="C193" s="19" t="s">
        <v>24</v>
      </c>
      <c r="D193" s="189">
        <v>4.5</v>
      </c>
      <c r="E193" s="186"/>
      <c r="F193" s="186"/>
      <c r="G193" s="19"/>
      <c r="H193" s="186"/>
      <c r="I193" s="19"/>
      <c r="J193" s="186"/>
      <c r="K193" s="187"/>
      <c r="L193" s="23" t="s">
        <v>302</v>
      </c>
    </row>
    <row r="194" spans="1:245" x14ac:dyDescent="0.25">
      <c r="A194" s="17"/>
      <c r="B194" s="188" t="s">
        <v>40</v>
      </c>
      <c r="C194" s="19" t="s">
        <v>19</v>
      </c>
      <c r="D194" s="186">
        <v>3.24</v>
      </c>
      <c r="E194" s="19"/>
      <c r="F194" s="186"/>
      <c r="G194" s="19"/>
      <c r="H194" s="186"/>
      <c r="I194" s="19"/>
      <c r="J194" s="186"/>
      <c r="K194" s="187"/>
      <c r="L194" s="23" t="s">
        <v>302</v>
      </c>
    </row>
    <row r="195" spans="1:245" ht="27.75" x14ac:dyDescent="0.25">
      <c r="A195" s="158">
        <v>33</v>
      </c>
      <c r="B195" s="159" t="s">
        <v>345</v>
      </c>
      <c r="C195" s="160" t="s">
        <v>29</v>
      </c>
      <c r="D195" s="161">
        <v>8</v>
      </c>
      <c r="E195" s="160"/>
      <c r="F195" s="162"/>
      <c r="G195" s="160"/>
      <c r="H195" s="162"/>
      <c r="I195" s="160"/>
      <c r="J195" s="162"/>
      <c r="K195" s="163"/>
      <c r="L195" s="23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4"/>
      <c r="DF195" s="144"/>
      <c r="DG195" s="144"/>
      <c r="DH195" s="144"/>
      <c r="DI195" s="144"/>
      <c r="DJ195" s="144"/>
      <c r="DK195" s="144"/>
      <c r="DL195" s="144"/>
      <c r="DM195" s="144"/>
      <c r="DN195" s="144"/>
      <c r="DO195" s="144"/>
      <c r="DP195" s="144"/>
      <c r="DQ195" s="144"/>
      <c r="DR195" s="144"/>
      <c r="DS195" s="144"/>
      <c r="DT195" s="144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4"/>
      <c r="ER195" s="144"/>
      <c r="ES195" s="144"/>
      <c r="ET195" s="144"/>
      <c r="EU195" s="144"/>
      <c r="EV195" s="144"/>
      <c r="EW195" s="144"/>
      <c r="EX195" s="144"/>
      <c r="EY195" s="144"/>
      <c r="EZ195" s="144"/>
      <c r="FA195" s="144"/>
      <c r="FB195" s="144"/>
      <c r="FC195" s="144"/>
      <c r="FD195" s="144"/>
      <c r="FE195" s="144"/>
      <c r="FF195" s="144"/>
      <c r="FG195" s="144"/>
      <c r="FH195" s="144"/>
      <c r="FI195" s="144"/>
      <c r="FJ195" s="144"/>
      <c r="FK195" s="144"/>
      <c r="FL195" s="144"/>
      <c r="FM195" s="144"/>
      <c r="FN195" s="144"/>
      <c r="FO195" s="144"/>
      <c r="FP195" s="144"/>
      <c r="FQ195" s="144"/>
      <c r="FR195" s="144"/>
      <c r="FS195" s="144"/>
      <c r="FT195" s="144"/>
      <c r="FU195" s="144"/>
      <c r="FV195" s="144"/>
      <c r="FW195" s="144"/>
      <c r="FX195" s="144"/>
      <c r="FY195" s="144"/>
      <c r="FZ195" s="144"/>
      <c r="GA195" s="144"/>
      <c r="GB195" s="144"/>
      <c r="GC195" s="144"/>
      <c r="GD195" s="144"/>
      <c r="GE195" s="144"/>
      <c r="GF195" s="144"/>
      <c r="GG195" s="144"/>
      <c r="GH195" s="144"/>
      <c r="GI195" s="144"/>
      <c r="GJ195" s="144"/>
      <c r="GK195" s="144"/>
      <c r="GL195" s="144"/>
      <c r="GM195" s="144"/>
      <c r="GN195" s="144"/>
      <c r="GO195" s="144"/>
      <c r="GP195" s="144"/>
      <c r="GQ195" s="144"/>
      <c r="GR195" s="144"/>
      <c r="GS195" s="144"/>
      <c r="GT195" s="144"/>
      <c r="GU195" s="144"/>
      <c r="GV195" s="144"/>
      <c r="GW195" s="144"/>
      <c r="GX195" s="144"/>
      <c r="GY195" s="144"/>
      <c r="GZ195" s="144"/>
      <c r="HA195" s="144"/>
      <c r="HB195" s="144"/>
      <c r="HC195" s="144"/>
      <c r="HD195" s="144"/>
      <c r="HE195" s="144"/>
      <c r="HF195" s="144"/>
      <c r="HG195" s="144"/>
      <c r="HH195" s="144"/>
      <c r="HI195" s="144"/>
      <c r="HJ195" s="144"/>
      <c r="HK195" s="144"/>
      <c r="HL195" s="144"/>
      <c r="HM195" s="144"/>
      <c r="HN195" s="144"/>
      <c r="HO195" s="144"/>
      <c r="HP195" s="144"/>
      <c r="HQ195" s="144"/>
      <c r="HR195" s="144"/>
      <c r="HS195" s="144"/>
      <c r="HT195" s="144"/>
      <c r="HU195" s="144"/>
      <c r="HV195" s="144"/>
      <c r="HW195" s="144"/>
      <c r="HX195" s="144"/>
      <c r="HY195" s="144"/>
      <c r="HZ195" s="144"/>
      <c r="IA195" s="144"/>
      <c r="IB195" s="144"/>
      <c r="IC195" s="144"/>
      <c r="ID195" s="144"/>
      <c r="IE195" s="144"/>
      <c r="IF195" s="144"/>
      <c r="IG195" s="144"/>
      <c r="IH195" s="144"/>
      <c r="II195" s="144"/>
      <c r="IJ195" s="144"/>
      <c r="IK195" s="144"/>
    </row>
    <row r="196" spans="1:245" x14ac:dyDescent="0.25">
      <c r="A196" s="158"/>
      <c r="B196" s="164" t="s">
        <v>14</v>
      </c>
      <c r="C196" s="160" t="s">
        <v>15</v>
      </c>
      <c r="D196" s="165">
        <v>2.64</v>
      </c>
      <c r="E196" s="160"/>
      <c r="F196" s="162"/>
      <c r="G196" s="165"/>
      <c r="H196" s="165"/>
      <c r="I196" s="160"/>
      <c r="J196" s="162"/>
      <c r="K196" s="175"/>
      <c r="L196" s="23" t="s">
        <v>304</v>
      </c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4"/>
      <c r="DF196" s="144"/>
      <c r="DG196" s="144"/>
      <c r="DH196" s="144"/>
      <c r="DI196" s="144"/>
      <c r="DJ196" s="144"/>
      <c r="DK196" s="144"/>
      <c r="DL196" s="144"/>
      <c r="DM196" s="144"/>
      <c r="DN196" s="144"/>
      <c r="DO196" s="144"/>
      <c r="DP196" s="144"/>
      <c r="DQ196" s="144"/>
      <c r="DR196" s="144"/>
      <c r="DS196" s="144"/>
      <c r="DT196" s="144"/>
      <c r="DU196" s="144"/>
      <c r="DV196" s="144"/>
      <c r="DW196" s="144"/>
      <c r="DX196" s="144"/>
      <c r="DY196" s="144"/>
      <c r="DZ196" s="144"/>
      <c r="EA196" s="144"/>
      <c r="EB196" s="144"/>
      <c r="EC196" s="144"/>
      <c r="ED196" s="144"/>
      <c r="EE196" s="144"/>
      <c r="EF196" s="144"/>
      <c r="EG196" s="144"/>
      <c r="EH196" s="144"/>
      <c r="EI196" s="144"/>
      <c r="EJ196" s="144"/>
      <c r="EK196" s="144"/>
      <c r="EL196" s="144"/>
      <c r="EM196" s="144"/>
      <c r="EN196" s="144"/>
      <c r="EO196" s="144"/>
      <c r="EP196" s="144"/>
      <c r="EQ196" s="144"/>
      <c r="ER196" s="144"/>
      <c r="ES196" s="144"/>
      <c r="ET196" s="144"/>
      <c r="EU196" s="144"/>
      <c r="EV196" s="144"/>
      <c r="EW196" s="144"/>
      <c r="EX196" s="144"/>
      <c r="EY196" s="144"/>
      <c r="EZ196" s="144"/>
      <c r="FA196" s="144"/>
      <c r="FB196" s="144"/>
      <c r="FC196" s="144"/>
      <c r="FD196" s="144"/>
      <c r="FE196" s="144"/>
      <c r="FF196" s="144"/>
      <c r="FG196" s="144"/>
      <c r="FH196" s="144"/>
      <c r="FI196" s="144"/>
      <c r="FJ196" s="144"/>
      <c r="FK196" s="144"/>
      <c r="FL196" s="144"/>
      <c r="FM196" s="144"/>
      <c r="FN196" s="144"/>
      <c r="FO196" s="144"/>
      <c r="FP196" s="144"/>
      <c r="FQ196" s="144"/>
      <c r="FR196" s="144"/>
      <c r="FS196" s="144"/>
      <c r="FT196" s="144"/>
      <c r="FU196" s="144"/>
      <c r="FV196" s="144"/>
      <c r="FW196" s="144"/>
      <c r="FX196" s="144"/>
      <c r="FY196" s="144"/>
      <c r="FZ196" s="144"/>
      <c r="GA196" s="144"/>
      <c r="GB196" s="144"/>
      <c r="GC196" s="144"/>
      <c r="GD196" s="144"/>
      <c r="GE196" s="144"/>
      <c r="GF196" s="144"/>
      <c r="GG196" s="144"/>
      <c r="GH196" s="144"/>
      <c r="GI196" s="144"/>
      <c r="GJ196" s="144"/>
      <c r="GK196" s="144"/>
      <c r="GL196" s="144"/>
      <c r="GM196" s="144"/>
      <c r="GN196" s="144"/>
      <c r="GO196" s="144"/>
      <c r="GP196" s="144"/>
      <c r="GQ196" s="144"/>
      <c r="GR196" s="144"/>
      <c r="GS196" s="144"/>
      <c r="GT196" s="144"/>
      <c r="GU196" s="144"/>
      <c r="GV196" s="144"/>
      <c r="GW196" s="144"/>
      <c r="GX196" s="144"/>
      <c r="GY196" s="144"/>
      <c r="GZ196" s="144"/>
      <c r="HA196" s="144"/>
      <c r="HB196" s="144"/>
      <c r="HC196" s="144"/>
      <c r="HD196" s="144"/>
      <c r="HE196" s="144"/>
      <c r="HF196" s="144"/>
      <c r="HG196" s="144"/>
      <c r="HH196" s="144"/>
      <c r="HI196" s="144"/>
      <c r="HJ196" s="144"/>
      <c r="HK196" s="144"/>
      <c r="HL196" s="144"/>
      <c r="HM196" s="144"/>
      <c r="HN196" s="144"/>
      <c r="HO196" s="144"/>
      <c r="HP196" s="144"/>
      <c r="HQ196" s="144"/>
      <c r="HR196" s="144"/>
      <c r="HS196" s="144"/>
      <c r="HT196" s="144"/>
      <c r="HU196" s="144"/>
      <c r="HV196" s="144"/>
      <c r="HW196" s="144"/>
      <c r="HX196" s="144"/>
      <c r="HY196" s="144"/>
      <c r="HZ196" s="144"/>
      <c r="IA196" s="144"/>
      <c r="IB196" s="144"/>
      <c r="IC196" s="144"/>
      <c r="ID196" s="144"/>
      <c r="IE196" s="144"/>
      <c r="IF196" s="144"/>
      <c r="IG196" s="144"/>
      <c r="IH196" s="144"/>
      <c r="II196" s="144"/>
      <c r="IJ196" s="144"/>
      <c r="IK196" s="144"/>
    </row>
    <row r="197" spans="1:245" x14ac:dyDescent="0.25">
      <c r="A197" s="158"/>
      <c r="B197" s="176" t="s">
        <v>21</v>
      </c>
      <c r="C197" s="160"/>
      <c r="D197" s="162"/>
      <c r="E197" s="160"/>
      <c r="F197" s="162"/>
      <c r="G197" s="160"/>
      <c r="H197" s="162"/>
      <c r="I197" s="160"/>
      <c r="J197" s="162"/>
      <c r="K197" s="163"/>
      <c r="L197" s="23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4"/>
      <c r="DT197" s="144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  <c r="EP197" s="144"/>
      <c r="EQ197" s="144"/>
      <c r="ER197" s="144"/>
      <c r="ES197" s="144"/>
      <c r="ET197" s="144"/>
      <c r="EU197" s="144"/>
      <c r="EV197" s="144"/>
      <c r="EW197" s="144"/>
      <c r="EX197" s="144"/>
      <c r="EY197" s="144"/>
      <c r="EZ197" s="144"/>
      <c r="FA197" s="144"/>
      <c r="FB197" s="144"/>
      <c r="FC197" s="144"/>
      <c r="FD197" s="144"/>
      <c r="FE197" s="144"/>
      <c r="FF197" s="144"/>
      <c r="FG197" s="144"/>
      <c r="FH197" s="144"/>
      <c r="FI197" s="144"/>
      <c r="FJ197" s="144"/>
      <c r="FK197" s="144"/>
      <c r="FL197" s="144"/>
      <c r="FM197" s="144"/>
      <c r="FN197" s="144"/>
      <c r="FO197" s="144"/>
      <c r="FP197" s="144"/>
      <c r="FQ197" s="144"/>
      <c r="FR197" s="144"/>
      <c r="FS197" s="144"/>
      <c r="FT197" s="144"/>
      <c r="FU197" s="144"/>
      <c r="FV197" s="144"/>
      <c r="FW197" s="144"/>
      <c r="FX197" s="144"/>
      <c r="FY197" s="144"/>
      <c r="FZ197" s="144"/>
      <c r="GA197" s="144"/>
      <c r="GB197" s="144"/>
      <c r="GC197" s="144"/>
      <c r="GD197" s="144"/>
      <c r="GE197" s="144"/>
      <c r="GF197" s="144"/>
      <c r="GG197" s="144"/>
      <c r="GH197" s="144"/>
      <c r="GI197" s="144"/>
      <c r="GJ197" s="144"/>
      <c r="GK197" s="144"/>
      <c r="GL197" s="144"/>
      <c r="GM197" s="144"/>
      <c r="GN197" s="144"/>
      <c r="GO197" s="144"/>
      <c r="GP197" s="144"/>
      <c r="GQ197" s="144"/>
      <c r="GR197" s="144"/>
      <c r="GS197" s="144"/>
      <c r="GT197" s="144"/>
      <c r="GU197" s="144"/>
      <c r="GV197" s="144"/>
      <c r="GW197" s="144"/>
      <c r="GX197" s="144"/>
      <c r="GY197" s="144"/>
      <c r="GZ197" s="144"/>
      <c r="HA197" s="144"/>
      <c r="HB197" s="144"/>
      <c r="HC197" s="144"/>
      <c r="HD197" s="144"/>
      <c r="HE197" s="144"/>
      <c r="HF197" s="144"/>
      <c r="HG197" s="144"/>
      <c r="HH197" s="144"/>
      <c r="HI197" s="144"/>
      <c r="HJ197" s="144"/>
      <c r="HK197" s="144"/>
      <c r="HL197" s="144"/>
      <c r="HM197" s="144"/>
      <c r="HN197" s="144"/>
      <c r="HO197" s="144"/>
      <c r="HP197" s="144"/>
      <c r="HQ197" s="144"/>
      <c r="HR197" s="144"/>
      <c r="HS197" s="144"/>
      <c r="HT197" s="144"/>
      <c r="HU197" s="144"/>
      <c r="HV197" s="144"/>
      <c r="HW197" s="144"/>
      <c r="HX197" s="144"/>
      <c r="HY197" s="144"/>
      <c r="HZ197" s="144"/>
      <c r="IA197" s="144"/>
      <c r="IB197" s="144"/>
      <c r="IC197" s="144"/>
      <c r="ID197" s="144"/>
      <c r="IE197" s="144"/>
      <c r="IF197" s="144"/>
      <c r="IG197" s="144"/>
      <c r="IH197" s="144"/>
      <c r="II197" s="144"/>
      <c r="IJ197" s="144"/>
      <c r="IK197" s="144"/>
    </row>
    <row r="198" spans="1:245" ht="15" x14ac:dyDescent="0.25">
      <c r="A198" s="158"/>
      <c r="B198" s="211" t="s">
        <v>346</v>
      </c>
      <c r="C198" s="160" t="s">
        <v>29</v>
      </c>
      <c r="D198" s="165">
        <v>8</v>
      </c>
      <c r="E198" s="162"/>
      <c r="F198" s="165"/>
      <c r="G198" s="165"/>
      <c r="H198" s="165"/>
      <c r="I198" s="160"/>
      <c r="J198" s="162"/>
      <c r="K198" s="175"/>
      <c r="L198" s="23" t="s">
        <v>302</v>
      </c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4"/>
      <c r="DF198" s="144"/>
      <c r="DG198" s="144"/>
      <c r="DH198" s="144"/>
      <c r="DI198" s="144"/>
      <c r="DJ198" s="144"/>
      <c r="DK198" s="144"/>
      <c r="DL198" s="144"/>
      <c r="DM198" s="144"/>
      <c r="DN198" s="144"/>
      <c r="DO198" s="144"/>
      <c r="DP198" s="144"/>
      <c r="DQ198" s="144"/>
      <c r="DR198" s="144"/>
      <c r="DS198" s="144"/>
      <c r="DT198" s="144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  <c r="EP198" s="144"/>
      <c r="EQ198" s="144"/>
      <c r="ER198" s="144"/>
      <c r="ES198" s="144"/>
      <c r="ET198" s="144"/>
      <c r="EU198" s="144"/>
      <c r="EV198" s="144"/>
      <c r="EW198" s="144"/>
      <c r="EX198" s="144"/>
      <c r="EY198" s="144"/>
      <c r="EZ198" s="144"/>
      <c r="FA198" s="144"/>
      <c r="FB198" s="144"/>
      <c r="FC198" s="144"/>
      <c r="FD198" s="144"/>
      <c r="FE198" s="144"/>
      <c r="FF198" s="144"/>
      <c r="FG198" s="144"/>
      <c r="FH198" s="144"/>
      <c r="FI198" s="144"/>
      <c r="FJ198" s="144"/>
      <c r="FK198" s="144"/>
      <c r="FL198" s="144"/>
      <c r="FM198" s="144"/>
      <c r="FN198" s="144"/>
      <c r="FO198" s="144"/>
      <c r="FP198" s="144"/>
      <c r="FQ198" s="144"/>
      <c r="FR198" s="144"/>
      <c r="FS198" s="144"/>
      <c r="FT198" s="144"/>
      <c r="FU198" s="144"/>
      <c r="FV198" s="144"/>
      <c r="FW198" s="144"/>
      <c r="FX198" s="144"/>
      <c r="FY198" s="144"/>
      <c r="FZ198" s="144"/>
      <c r="GA198" s="144"/>
      <c r="GB198" s="144"/>
      <c r="GC198" s="144"/>
      <c r="GD198" s="144"/>
      <c r="GE198" s="144"/>
      <c r="GF198" s="144"/>
      <c r="GG198" s="144"/>
      <c r="GH198" s="144"/>
      <c r="GI198" s="144"/>
      <c r="GJ198" s="144"/>
      <c r="GK198" s="144"/>
      <c r="GL198" s="144"/>
      <c r="GM198" s="144"/>
      <c r="GN198" s="144"/>
      <c r="GO198" s="144"/>
      <c r="GP198" s="144"/>
      <c r="GQ198" s="144"/>
      <c r="GR198" s="144"/>
      <c r="GS198" s="144"/>
      <c r="GT198" s="144"/>
      <c r="GU198" s="144"/>
      <c r="GV198" s="144"/>
      <c r="GW198" s="144"/>
      <c r="GX198" s="144"/>
      <c r="GY198" s="144"/>
      <c r="GZ198" s="144"/>
      <c r="HA198" s="144"/>
      <c r="HB198" s="144"/>
      <c r="HC198" s="144"/>
      <c r="HD198" s="144"/>
      <c r="HE198" s="144"/>
      <c r="HF198" s="144"/>
      <c r="HG198" s="144"/>
      <c r="HH198" s="144"/>
      <c r="HI198" s="144"/>
      <c r="HJ198" s="144"/>
      <c r="HK198" s="144"/>
      <c r="HL198" s="144"/>
      <c r="HM198" s="144"/>
      <c r="HN198" s="144"/>
      <c r="HO198" s="144"/>
      <c r="HP198" s="144"/>
      <c r="HQ198" s="144"/>
      <c r="HR198" s="144"/>
      <c r="HS198" s="144"/>
      <c r="HT198" s="144"/>
      <c r="HU198" s="144"/>
      <c r="HV198" s="144"/>
      <c r="HW198" s="144"/>
      <c r="HX198" s="144"/>
      <c r="HY198" s="144"/>
      <c r="HZ198" s="144"/>
      <c r="IA198" s="144"/>
      <c r="IB198" s="144"/>
      <c r="IC198" s="144"/>
      <c r="ID198" s="144"/>
      <c r="IE198" s="144"/>
      <c r="IF198" s="144"/>
      <c r="IG198" s="144"/>
      <c r="IH198" s="144"/>
      <c r="II198" s="144"/>
      <c r="IJ198" s="144"/>
      <c r="IK198" s="144"/>
    </row>
    <row r="199" spans="1:245" x14ac:dyDescent="0.25">
      <c r="A199" s="158"/>
      <c r="B199" s="164" t="s">
        <v>40</v>
      </c>
      <c r="C199" s="160" t="s">
        <v>19</v>
      </c>
      <c r="D199" s="214">
        <v>1.6880000000000002</v>
      </c>
      <c r="E199" s="160"/>
      <c r="F199" s="162"/>
      <c r="G199" s="160"/>
      <c r="H199" s="162"/>
      <c r="I199" s="160"/>
      <c r="J199" s="162"/>
      <c r="K199" s="163"/>
      <c r="L199" s="23" t="s">
        <v>302</v>
      </c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144"/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  <c r="DE199" s="144"/>
      <c r="DF199" s="144"/>
      <c r="DG199" s="144"/>
      <c r="DH199" s="144"/>
      <c r="DI199" s="144"/>
      <c r="DJ199" s="144"/>
      <c r="DK199" s="144"/>
      <c r="DL199" s="144"/>
      <c r="DM199" s="144"/>
      <c r="DN199" s="144"/>
      <c r="DO199" s="144"/>
      <c r="DP199" s="144"/>
      <c r="DQ199" s="144"/>
      <c r="DR199" s="144"/>
      <c r="DS199" s="144"/>
      <c r="DT199" s="144"/>
      <c r="DU199" s="144"/>
      <c r="DV199" s="144"/>
      <c r="DW199" s="144"/>
      <c r="DX199" s="144"/>
      <c r="DY199" s="144"/>
      <c r="DZ199" s="144"/>
      <c r="EA199" s="144"/>
      <c r="EB199" s="144"/>
      <c r="EC199" s="144"/>
      <c r="ED199" s="144"/>
      <c r="EE199" s="144"/>
      <c r="EF199" s="144"/>
      <c r="EG199" s="144"/>
      <c r="EH199" s="144"/>
      <c r="EI199" s="144"/>
      <c r="EJ199" s="144"/>
      <c r="EK199" s="144"/>
      <c r="EL199" s="144"/>
      <c r="EM199" s="144"/>
      <c r="EN199" s="144"/>
      <c r="EO199" s="144"/>
      <c r="EP199" s="144"/>
      <c r="EQ199" s="144"/>
      <c r="ER199" s="144"/>
      <c r="ES199" s="144"/>
      <c r="ET199" s="144"/>
      <c r="EU199" s="144"/>
      <c r="EV199" s="144"/>
      <c r="EW199" s="144"/>
      <c r="EX199" s="144"/>
      <c r="EY199" s="144"/>
      <c r="EZ199" s="144"/>
      <c r="FA199" s="144"/>
      <c r="FB199" s="144"/>
      <c r="FC199" s="144"/>
      <c r="FD199" s="144"/>
      <c r="FE199" s="144"/>
      <c r="FF199" s="144"/>
      <c r="FG199" s="144"/>
      <c r="FH199" s="144"/>
      <c r="FI199" s="144"/>
      <c r="FJ199" s="144"/>
      <c r="FK199" s="144"/>
      <c r="FL199" s="144"/>
      <c r="FM199" s="144"/>
      <c r="FN199" s="144"/>
      <c r="FO199" s="144"/>
      <c r="FP199" s="144"/>
      <c r="FQ199" s="144"/>
      <c r="FR199" s="144"/>
      <c r="FS199" s="144"/>
      <c r="FT199" s="144"/>
      <c r="FU199" s="144"/>
      <c r="FV199" s="144"/>
      <c r="FW199" s="144"/>
      <c r="FX199" s="144"/>
      <c r="FY199" s="144"/>
      <c r="FZ199" s="144"/>
      <c r="GA199" s="144"/>
      <c r="GB199" s="144"/>
      <c r="GC199" s="144"/>
      <c r="GD199" s="144"/>
      <c r="GE199" s="144"/>
      <c r="GF199" s="144"/>
      <c r="GG199" s="144"/>
      <c r="GH199" s="144"/>
      <c r="GI199" s="144"/>
      <c r="GJ199" s="144"/>
      <c r="GK199" s="144"/>
      <c r="GL199" s="144"/>
      <c r="GM199" s="144"/>
      <c r="GN199" s="144"/>
      <c r="GO199" s="144"/>
      <c r="GP199" s="144"/>
      <c r="GQ199" s="144"/>
      <c r="GR199" s="144"/>
      <c r="GS199" s="144"/>
      <c r="GT199" s="144"/>
      <c r="GU199" s="144"/>
      <c r="GV199" s="144"/>
      <c r="GW199" s="144"/>
      <c r="GX199" s="144"/>
      <c r="GY199" s="144"/>
      <c r="GZ199" s="144"/>
      <c r="HA199" s="144"/>
      <c r="HB199" s="144"/>
      <c r="HC199" s="144"/>
      <c r="HD199" s="144"/>
      <c r="HE199" s="144"/>
      <c r="HF199" s="144"/>
      <c r="HG199" s="144"/>
      <c r="HH199" s="144"/>
      <c r="HI199" s="144"/>
      <c r="HJ199" s="144"/>
      <c r="HK199" s="144"/>
      <c r="HL199" s="144"/>
      <c r="HM199" s="144"/>
      <c r="HN199" s="144"/>
      <c r="HO199" s="144"/>
      <c r="HP199" s="144"/>
      <c r="HQ199" s="144"/>
      <c r="HR199" s="144"/>
      <c r="HS199" s="144"/>
      <c r="HT199" s="144"/>
      <c r="HU199" s="144"/>
      <c r="HV199" s="144"/>
      <c r="HW199" s="144"/>
      <c r="HX199" s="144"/>
      <c r="HY199" s="144"/>
      <c r="HZ199" s="144"/>
      <c r="IA199" s="144"/>
      <c r="IB199" s="144"/>
      <c r="IC199" s="144"/>
      <c r="ID199" s="144"/>
      <c r="IE199" s="144"/>
      <c r="IF199" s="144"/>
      <c r="IG199" s="144"/>
      <c r="IH199" s="144"/>
      <c r="II199" s="144"/>
      <c r="IJ199" s="144"/>
      <c r="IK199" s="144"/>
    </row>
    <row r="200" spans="1:245" ht="27.75" x14ac:dyDescent="0.25">
      <c r="A200" s="158">
        <v>34</v>
      </c>
      <c r="B200" s="159" t="s">
        <v>347</v>
      </c>
      <c r="C200" s="160" t="s">
        <v>29</v>
      </c>
      <c r="D200" s="161">
        <v>8</v>
      </c>
      <c r="E200" s="160"/>
      <c r="F200" s="162"/>
      <c r="G200" s="160"/>
      <c r="H200" s="162"/>
      <c r="I200" s="160"/>
      <c r="J200" s="162"/>
      <c r="K200" s="163"/>
      <c r="L200" s="23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  <c r="CF200" s="144"/>
      <c r="CG200" s="144"/>
      <c r="CH200" s="144"/>
      <c r="CI200" s="144"/>
      <c r="CJ200" s="144"/>
      <c r="CK200" s="144"/>
      <c r="CL200" s="144"/>
      <c r="CM200" s="144"/>
      <c r="CN200" s="144"/>
      <c r="CO200" s="144"/>
      <c r="CP200" s="144"/>
      <c r="CQ200" s="144"/>
      <c r="CR200" s="144"/>
      <c r="CS200" s="144"/>
      <c r="CT200" s="144"/>
      <c r="CU200" s="144"/>
      <c r="CV200" s="144"/>
      <c r="CW200" s="144"/>
      <c r="CX200" s="144"/>
      <c r="CY200" s="144"/>
      <c r="CZ200" s="144"/>
      <c r="DA200" s="144"/>
      <c r="DB200" s="144"/>
      <c r="DC200" s="144"/>
      <c r="DD200" s="144"/>
      <c r="DE200" s="144"/>
      <c r="DF200" s="144"/>
      <c r="DG200" s="144"/>
      <c r="DH200" s="144"/>
      <c r="DI200" s="144"/>
      <c r="DJ200" s="144"/>
      <c r="DK200" s="144"/>
      <c r="DL200" s="144"/>
      <c r="DM200" s="144"/>
      <c r="DN200" s="144"/>
      <c r="DO200" s="144"/>
      <c r="DP200" s="144"/>
      <c r="DQ200" s="144"/>
      <c r="DR200" s="144"/>
      <c r="DS200" s="144"/>
      <c r="DT200" s="144"/>
      <c r="DU200" s="144"/>
      <c r="DV200" s="144"/>
      <c r="DW200" s="144"/>
      <c r="DX200" s="144"/>
      <c r="DY200" s="144"/>
      <c r="DZ200" s="144"/>
      <c r="EA200" s="144"/>
      <c r="EB200" s="144"/>
      <c r="EC200" s="144"/>
      <c r="ED200" s="144"/>
      <c r="EE200" s="144"/>
      <c r="EF200" s="144"/>
      <c r="EG200" s="144"/>
      <c r="EH200" s="144"/>
      <c r="EI200" s="144"/>
      <c r="EJ200" s="144"/>
      <c r="EK200" s="144"/>
      <c r="EL200" s="144"/>
      <c r="EM200" s="144"/>
      <c r="EN200" s="144"/>
      <c r="EO200" s="144"/>
      <c r="EP200" s="144"/>
      <c r="EQ200" s="144"/>
      <c r="ER200" s="144"/>
      <c r="ES200" s="144"/>
      <c r="ET200" s="144"/>
      <c r="EU200" s="144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4"/>
      <c r="FF200" s="144"/>
      <c r="FG200" s="144"/>
      <c r="FH200" s="144"/>
      <c r="FI200" s="144"/>
      <c r="FJ200" s="144"/>
      <c r="FK200" s="144"/>
      <c r="FL200" s="144"/>
      <c r="FM200" s="144"/>
      <c r="FN200" s="144"/>
      <c r="FO200" s="144"/>
      <c r="FP200" s="144"/>
      <c r="FQ200" s="144"/>
      <c r="FR200" s="144"/>
      <c r="FS200" s="144"/>
      <c r="FT200" s="144"/>
      <c r="FU200" s="144"/>
      <c r="FV200" s="144"/>
      <c r="FW200" s="144"/>
      <c r="FX200" s="144"/>
      <c r="FY200" s="144"/>
      <c r="FZ200" s="144"/>
      <c r="GA200" s="144"/>
      <c r="GB200" s="144"/>
      <c r="GC200" s="144"/>
      <c r="GD200" s="144"/>
      <c r="GE200" s="144"/>
      <c r="GF200" s="144"/>
      <c r="GG200" s="144"/>
      <c r="GH200" s="144"/>
      <c r="GI200" s="144"/>
      <c r="GJ200" s="144"/>
      <c r="GK200" s="144"/>
      <c r="GL200" s="144"/>
      <c r="GM200" s="144"/>
      <c r="GN200" s="144"/>
      <c r="GO200" s="144"/>
      <c r="GP200" s="144"/>
      <c r="GQ200" s="144"/>
      <c r="GR200" s="144"/>
      <c r="GS200" s="144"/>
      <c r="GT200" s="144"/>
      <c r="GU200" s="144"/>
      <c r="GV200" s="144"/>
      <c r="GW200" s="144"/>
      <c r="GX200" s="144"/>
      <c r="GY200" s="144"/>
      <c r="GZ200" s="144"/>
      <c r="HA200" s="144"/>
      <c r="HB200" s="144"/>
      <c r="HC200" s="144"/>
      <c r="HD200" s="144"/>
      <c r="HE200" s="144"/>
      <c r="HF200" s="144"/>
      <c r="HG200" s="144"/>
      <c r="HH200" s="144"/>
      <c r="HI200" s="144"/>
      <c r="HJ200" s="144"/>
      <c r="HK200" s="144"/>
      <c r="HL200" s="144"/>
      <c r="HM200" s="144"/>
      <c r="HN200" s="144"/>
      <c r="HO200" s="144"/>
      <c r="HP200" s="144"/>
      <c r="HQ200" s="144"/>
      <c r="HR200" s="144"/>
      <c r="HS200" s="144"/>
      <c r="HT200" s="144"/>
      <c r="HU200" s="144"/>
      <c r="HV200" s="144"/>
      <c r="HW200" s="144"/>
      <c r="HX200" s="144"/>
      <c r="HY200" s="144"/>
      <c r="HZ200" s="144"/>
      <c r="IA200" s="144"/>
      <c r="IB200" s="144"/>
      <c r="IC200" s="144"/>
      <c r="ID200" s="144"/>
      <c r="IE200" s="144"/>
      <c r="IF200" s="144"/>
      <c r="IG200" s="144"/>
      <c r="IH200" s="144"/>
      <c r="II200" s="144"/>
      <c r="IJ200" s="144"/>
      <c r="IK200" s="144"/>
    </row>
    <row r="201" spans="1:245" x14ac:dyDescent="0.25">
      <c r="A201" s="158"/>
      <c r="B201" s="164" t="s">
        <v>14</v>
      </c>
      <c r="C201" s="160" t="s">
        <v>15</v>
      </c>
      <c r="D201" s="165">
        <v>1.28</v>
      </c>
      <c r="E201" s="160"/>
      <c r="F201" s="162"/>
      <c r="G201" s="165"/>
      <c r="H201" s="165"/>
      <c r="I201" s="160"/>
      <c r="J201" s="162"/>
      <c r="K201" s="175"/>
      <c r="L201" s="23" t="s">
        <v>304</v>
      </c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4"/>
      <c r="DF201" s="144"/>
      <c r="DG201" s="144"/>
      <c r="DH201" s="144"/>
      <c r="DI201" s="144"/>
      <c r="DJ201" s="144"/>
      <c r="DK201" s="144"/>
      <c r="DL201" s="144"/>
      <c r="DM201" s="144"/>
      <c r="DN201" s="144"/>
      <c r="DO201" s="144"/>
      <c r="DP201" s="144"/>
      <c r="DQ201" s="144"/>
      <c r="DR201" s="144"/>
      <c r="DS201" s="144"/>
      <c r="DT201" s="144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  <c r="EP201" s="144"/>
      <c r="EQ201" s="144"/>
      <c r="ER201" s="144"/>
      <c r="ES201" s="144"/>
      <c r="ET201" s="144"/>
      <c r="EU201" s="144"/>
      <c r="EV201" s="144"/>
      <c r="EW201" s="144"/>
      <c r="EX201" s="144"/>
      <c r="EY201" s="144"/>
      <c r="EZ201" s="144"/>
      <c r="FA201" s="144"/>
      <c r="FB201" s="144"/>
      <c r="FC201" s="144"/>
      <c r="FD201" s="144"/>
      <c r="FE201" s="144"/>
      <c r="FF201" s="144"/>
      <c r="FG201" s="144"/>
      <c r="FH201" s="144"/>
      <c r="FI201" s="144"/>
      <c r="FJ201" s="144"/>
      <c r="FK201" s="144"/>
      <c r="FL201" s="144"/>
      <c r="FM201" s="144"/>
      <c r="FN201" s="144"/>
      <c r="FO201" s="144"/>
      <c r="FP201" s="144"/>
      <c r="FQ201" s="144"/>
      <c r="FR201" s="144"/>
      <c r="FS201" s="144"/>
      <c r="FT201" s="144"/>
      <c r="FU201" s="144"/>
      <c r="FV201" s="144"/>
      <c r="FW201" s="144"/>
      <c r="FX201" s="144"/>
      <c r="FY201" s="144"/>
      <c r="FZ201" s="144"/>
      <c r="GA201" s="144"/>
      <c r="GB201" s="144"/>
      <c r="GC201" s="144"/>
      <c r="GD201" s="144"/>
      <c r="GE201" s="144"/>
      <c r="GF201" s="144"/>
      <c r="GG201" s="144"/>
      <c r="GH201" s="144"/>
      <c r="GI201" s="144"/>
      <c r="GJ201" s="144"/>
      <c r="GK201" s="144"/>
      <c r="GL201" s="144"/>
      <c r="GM201" s="144"/>
      <c r="GN201" s="144"/>
      <c r="GO201" s="144"/>
      <c r="GP201" s="144"/>
      <c r="GQ201" s="144"/>
      <c r="GR201" s="144"/>
      <c r="GS201" s="144"/>
      <c r="GT201" s="144"/>
      <c r="GU201" s="144"/>
      <c r="GV201" s="144"/>
      <c r="GW201" s="144"/>
      <c r="GX201" s="144"/>
      <c r="GY201" s="144"/>
      <c r="GZ201" s="144"/>
      <c r="HA201" s="144"/>
      <c r="HB201" s="144"/>
      <c r="HC201" s="144"/>
      <c r="HD201" s="144"/>
      <c r="HE201" s="144"/>
      <c r="HF201" s="144"/>
      <c r="HG201" s="144"/>
      <c r="HH201" s="144"/>
      <c r="HI201" s="144"/>
      <c r="HJ201" s="144"/>
      <c r="HK201" s="144"/>
      <c r="HL201" s="144"/>
      <c r="HM201" s="144"/>
      <c r="HN201" s="144"/>
      <c r="HO201" s="144"/>
      <c r="HP201" s="144"/>
      <c r="HQ201" s="144"/>
      <c r="HR201" s="144"/>
      <c r="HS201" s="144"/>
      <c r="HT201" s="144"/>
      <c r="HU201" s="144"/>
      <c r="HV201" s="144"/>
      <c r="HW201" s="144"/>
      <c r="HX201" s="144"/>
      <c r="HY201" s="144"/>
      <c r="HZ201" s="144"/>
      <c r="IA201" s="144"/>
      <c r="IB201" s="144"/>
      <c r="IC201" s="144"/>
      <c r="ID201" s="144"/>
      <c r="IE201" s="144"/>
      <c r="IF201" s="144"/>
      <c r="IG201" s="144"/>
      <c r="IH201" s="144"/>
      <c r="II201" s="144"/>
      <c r="IJ201" s="144"/>
      <c r="IK201" s="144"/>
    </row>
    <row r="202" spans="1:245" x14ac:dyDescent="0.25">
      <c r="A202" s="158"/>
      <c r="B202" s="176" t="s">
        <v>21</v>
      </c>
      <c r="C202" s="160"/>
      <c r="D202" s="162"/>
      <c r="E202" s="160"/>
      <c r="F202" s="162"/>
      <c r="G202" s="160"/>
      <c r="H202" s="162"/>
      <c r="I202" s="160"/>
      <c r="J202" s="162"/>
      <c r="K202" s="163"/>
      <c r="L202" s="23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/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/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  <c r="EV202" s="144"/>
      <c r="EW202" s="144"/>
      <c r="EX202" s="144"/>
      <c r="EY202" s="144"/>
      <c r="EZ202" s="144"/>
      <c r="FA202" s="144"/>
      <c r="FB202" s="144"/>
      <c r="FC202" s="144"/>
      <c r="FD202" s="144"/>
      <c r="FE202" s="144"/>
      <c r="FF202" s="144"/>
      <c r="FG202" s="144"/>
      <c r="FH202" s="144"/>
      <c r="FI202" s="144"/>
      <c r="FJ202" s="144"/>
      <c r="FK202" s="144"/>
      <c r="FL202" s="144"/>
      <c r="FM202" s="144"/>
      <c r="FN202" s="144"/>
      <c r="FO202" s="144"/>
      <c r="FP202" s="144"/>
      <c r="FQ202" s="144"/>
      <c r="FR202" s="144"/>
      <c r="FS202" s="144"/>
      <c r="FT202" s="144"/>
      <c r="FU202" s="144"/>
      <c r="FV202" s="144"/>
      <c r="FW202" s="144"/>
      <c r="FX202" s="144"/>
      <c r="FY202" s="144"/>
      <c r="FZ202" s="144"/>
      <c r="GA202" s="144"/>
      <c r="GB202" s="144"/>
      <c r="GC202" s="144"/>
      <c r="GD202" s="144"/>
      <c r="GE202" s="144"/>
      <c r="GF202" s="144"/>
      <c r="GG202" s="144"/>
      <c r="GH202" s="144"/>
      <c r="GI202" s="144"/>
      <c r="GJ202" s="144"/>
      <c r="GK202" s="144"/>
      <c r="GL202" s="144"/>
      <c r="GM202" s="144"/>
      <c r="GN202" s="144"/>
      <c r="GO202" s="144"/>
      <c r="GP202" s="144"/>
      <c r="GQ202" s="144"/>
      <c r="GR202" s="144"/>
      <c r="GS202" s="144"/>
      <c r="GT202" s="144"/>
      <c r="GU202" s="144"/>
      <c r="GV202" s="144"/>
      <c r="GW202" s="144"/>
      <c r="GX202" s="144"/>
      <c r="GY202" s="144"/>
      <c r="GZ202" s="144"/>
      <c r="HA202" s="144"/>
      <c r="HB202" s="144"/>
      <c r="HC202" s="144"/>
      <c r="HD202" s="144"/>
      <c r="HE202" s="144"/>
      <c r="HF202" s="144"/>
      <c r="HG202" s="144"/>
      <c r="HH202" s="144"/>
      <c r="HI202" s="144"/>
      <c r="HJ202" s="144"/>
      <c r="HK202" s="144"/>
      <c r="HL202" s="144"/>
      <c r="HM202" s="144"/>
      <c r="HN202" s="144"/>
      <c r="HO202" s="144"/>
      <c r="HP202" s="144"/>
      <c r="HQ202" s="144"/>
      <c r="HR202" s="144"/>
      <c r="HS202" s="144"/>
      <c r="HT202" s="144"/>
      <c r="HU202" s="144"/>
      <c r="HV202" s="144"/>
      <c r="HW202" s="144"/>
      <c r="HX202" s="144"/>
      <c r="HY202" s="144"/>
      <c r="HZ202" s="144"/>
      <c r="IA202" s="144"/>
      <c r="IB202" s="144"/>
      <c r="IC202" s="144"/>
      <c r="ID202" s="144"/>
      <c r="IE202" s="144"/>
      <c r="IF202" s="144"/>
      <c r="IG202" s="144"/>
      <c r="IH202" s="144"/>
      <c r="II202" s="144"/>
      <c r="IJ202" s="144"/>
      <c r="IK202" s="144"/>
    </row>
    <row r="203" spans="1:245" ht="15" x14ac:dyDescent="0.25">
      <c r="A203" s="158"/>
      <c r="B203" s="211" t="s">
        <v>348</v>
      </c>
      <c r="C203" s="160" t="s">
        <v>29</v>
      </c>
      <c r="D203" s="165">
        <v>8</v>
      </c>
      <c r="E203" s="165"/>
      <c r="F203" s="165"/>
      <c r="G203" s="165"/>
      <c r="H203" s="165"/>
      <c r="I203" s="160"/>
      <c r="J203" s="162"/>
      <c r="K203" s="175"/>
      <c r="L203" s="23" t="s">
        <v>302</v>
      </c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  <c r="EV203" s="144"/>
      <c r="EW203" s="144"/>
      <c r="EX203" s="144"/>
      <c r="EY203" s="144"/>
      <c r="EZ203" s="144"/>
      <c r="FA203" s="144"/>
      <c r="FB203" s="144"/>
      <c r="FC203" s="144"/>
      <c r="FD203" s="144"/>
      <c r="FE203" s="144"/>
      <c r="FF203" s="144"/>
      <c r="FG203" s="144"/>
      <c r="FH203" s="144"/>
      <c r="FI203" s="144"/>
      <c r="FJ203" s="144"/>
      <c r="FK203" s="144"/>
      <c r="FL203" s="144"/>
      <c r="FM203" s="144"/>
      <c r="FN203" s="144"/>
      <c r="FO203" s="144"/>
      <c r="FP203" s="144"/>
      <c r="FQ203" s="144"/>
      <c r="FR203" s="144"/>
      <c r="FS203" s="144"/>
      <c r="FT203" s="144"/>
      <c r="FU203" s="144"/>
      <c r="FV203" s="144"/>
      <c r="FW203" s="144"/>
      <c r="FX203" s="144"/>
      <c r="FY203" s="144"/>
      <c r="FZ203" s="144"/>
      <c r="GA203" s="144"/>
      <c r="GB203" s="144"/>
      <c r="GC203" s="144"/>
      <c r="GD203" s="144"/>
      <c r="GE203" s="144"/>
      <c r="GF203" s="144"/>
      <c r="GG203" s="144"/>
      <c r="GH203" s="144"/>
      <c r="GI203" s="144"/>
      <c r="GJ203" s="144"/>
      <c r="GK203" s="144"/>
      <c r="GL203" s="144"/>
      <c r="GM203" s="144"/>
      <c r="GN203" s="144"/>
      <c r="GO203" s="144"/>
      <c r="GP203" s="144"/>
      <c r="GQ203" s="144"/>
      <c r="GR203" s="144"/>
      <c r="GS203" s="144"/>
      <c r="GT203" s="144"/>
      <c r="GU203" s="144"/>
      <c r="GV203" s="144"/>
      <c r="GW203" s="144"/>
      <c r="GX203" s="144"/>
      <c r="GY203" s="144"/>
      <c r="GZ203" s="144"/>
      <c r="HA203" s="144"/>
      <c r="HB203" s="144"/>
      <c r="HC203" s="144"/>
      <c r="HD203" s="144"/>
      <c r="HE203" s="144"/>
      <c r="HF203" s="144"/>
      <c r="HG203" s="144"/>
      <c r="HH203" s="144"/>
      <c r="HI203" s="144"/>
      <c r="HJ203" s="144"/>
      <c r="HK203" s="144"/>
      <c r="HL203" s="144"/>
      <c r="HM203" s="144"/>
      <c r="HN203" s="144"/>
      <c r="HO203" s="144"/>
      <c r="HP203" s="144"/>
      <c r="HQ203" s="144"/>
      <c r="HR203" s="144"/>
      <c r="HS203" s="144"/>
      <c r="HT203" s="144"/>
      <c r="HU203" s="144"/>
      <c r="HV203" s="144"/>
      <c r="HW203" s="144"/>
      <c r="HX203" s="144"/>
      <c r="HY203" s="144"/>
      <c r="HZ203" s="144"/>
      <c r="IA203" s="144"/>
      <c r="IB203" s="144"/>
      <c r="IC203" s="144"/>
      <c r="ID203" s="144"/>
      <c r="IE203" s="144"/>
      <c r="IF203" s="144"/>
      <c r="IG203" s="144"/>
      <c r="IH203" s="144"/>
      <c r="II203" s="144"/>
      <c r="IJ203" s="144"/>
      <c r="IK203" s="144"/>
    </row>
    <row r="204" spans="1:245" x14ac:dyDescent="0.25">
      <c r="A204" s="158"/>
      <c r="B204" s="164" t="s">
        <v>40</v>
      </c>
      <c r="C204" s="160" t="s">
        <v>19</v>
      </c>
      <c r="D204" s="214">
        <v>0.51200000000000001</v>
      </c>
      <c r="E204" s="160"/>
      <c r="F204" s="162"/>
      <c r="G204" s="160"/>
      <c r="H204" s="162"/>
      <c r="I204" s="160"/>
      <c r="J204" s="162"/>
      <c r="K204" s="163"/>
      <c r="L204" s="23" t="s">
        <v>302</v>
      </c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  <c r="EV204" s="144"/>
      <c r="EW204" s="144"/>
      <c r="EX204" s="144"/>
      <c r="EY204" s="144"/>
      <c r="EZ204" s="144"/>
      <c r="FA204" s="144"/>
      <c r="FB204" s="144"/>
      <c r="FC204" s="144"/>
      <c r="FD204" s="144"/>
      <c r="FE204" s="144"/>
      <c r="FF204" s="144"/>
      <c r="FG204" s="144"/>
      <c r="FH204" s="144"/>
      <c r="FI204" s="144"/>
      <c r="FJ204" s="144"/>
      <c r="FK204" s="144"/>
      <c r="FL204" s="144"/>
      <c r="FM204" s="144"/>
      <c r="FN204" s="144"/>
      <c r="FO204" s="144"/>
      <c r="FP204" s="144"/>
      <c r="FQ204" s="144"/>
      <c r="FR204" s="144"/>
      <c r="FS204" s="144"/>
      <c r="FT204" s="144"/>
      <c r="FU204" s="144"/>
      <c r="FV204" s="144"/>
      <c r="FW204" s="144"/>
      <c r="FX204" s="144"/>
      <c r="FY204" s="144"/>
      <c r="FZ204" s="144"/>
      <c r="GA204" s="144"/>
      <c r="GB204" s="144"/>
      <c r="GC204" s="144"/>
      <c r="GD204" s="144"/>
      <c r="GE204" s="144"/>
      <c r="GF204" s="144"/>
      <c r="GG204" s="144"/>
      <c r="GH204" s="144"/>
      <c r="GI204" s="144"/>
      <c r="GJ204" s="144"/>
      <c r="GK204" s="144"/>
      <c r="GL204" s="144"/>
      <c r="GM204" s="144"/>
      <c r="GN204" s="144"/>
      <c r="GO204" s="144"/>
      <c r="GP204" s="144"/>
      <c r="GQ204" s="144"/>
      <c r="GR204" s="144"/>
      <c r="GS204" s="144"/>
      <c r="GT204" s="144"/>
      <c r="GU204" s="144"/>
      <c r="GV204" s="144"/>
      <c r="GW204" s="144"/>
      <c r="GX204" s="144"/>
      <c r="GY204" s="144"/>
      <c r="GZ204" s="144"/>
      <c r="HA204" s="144"/>
      <c r="HB204" s="144"/>
      <c r="HC204" s="144"/>
      <c r="HD204" s="144"/>
      <c r="HE204" s="144"/>
      <c r="HF204" s="144"/>
      <c r="HG204" s="144"/>
      <c r="HH204" s="144"/>
      <c r="HI204" s="144"/>
      <c r="HJ204" s="144"/>
      <c r="HK204" s="144"/>
      <c r="HL204" s="144"/>
      <c r="HM204" s="144"/>
      <c r="HN204" s="144"/>
      <c r="HO204" s="144"/>
      <c r="HP204" s="144"/>
      <c r="HQ204" s="144"/>
      <c r="HR204" s="144"/>
      <c r="HS204" s="144"/>
      <c r="HT204" s="144"/>
      <c r="HU204" s="144"/>
      <c r="HV204" s="144"/>
      <c r="HW204" s="144"/>
      <c r="HX204" s="144"/>
      <c r="HY204" s="144"/>
      <c r="HZ204" s="144"/>
      <c r="IA204" s="144"/>
      <c r="IB204" s="144"/>
      <c r="IC204" s="144"/>
      <c r="ID204" s="144"/>
      <c r="IE204" s="144"/>
      <c r="IF204" s="144"/>
      <c r="IG204" s="144"/>
      <c r="IH204" s="144"/>
      <c r="II204" s="144"/>
      <c r="IJ204" s="144"/>
      <c r="IK204" s="144"/>
    </row>
    <row r="205" spans="1:245" x14ac:dyDescent="0.25">
      <c r="A205" s="158">
        <v>35</v>
      </c>
      <c r="B205" s="159" t="s">
        <v>249</v>
      </c>
      <c r="C205" s="160" t="s">
        <v>28</v>
      </c>
      <c r="D205" s="161">
        <v>60</v>
      </c>
      <c r="E205" s="165"/>
      <c r="F205" s="165"/>
      <c r="G205" s="160"/>
      <c r="H205" s="162"/>
      <c r="I205" s="160"/>
      <c r="J205" s="162"/>
      <c r="K205" s="175"/>
      <c r="L205" s="23" t="s">
        <v>302</v>
      </c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44"/>
      <c r="CF205" s="144"/>
      <c r="CG205" s="144"/>
      <c r="CH205" s="144"/>
      <c r="CI205" s="144"/>
      <c r="CJ205" s="144"/>
      <c r="CK205" s="144"/>
      <c r="CL205" s="144"/>
      <c r="CM205" s="144"/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  <c r="DE205" s="144"/>
      <c r="DF205" s="144"/>
      <c r="DG205" s="144"/>
      <c r="DH205" s="144"/>
      <c r="DI205" s="144"/>
      <c r="DJ205" s="144"/>
      <c r="DK205" s="144"/>
      <c r="DL205" s="144"/>
      <c r="DM205" s="144"/>
      <c r="DN205" s="144"/>
      <c r="DO205" s="144"/>
      <c r="DP205" s="144"/>
      <c r="DQ205" s="144"/>
      <c r="DR205" s="144"/>
      <c r="DS205" s="144"/>
      <c r="DT205" s="144"/>
      <c r="DU205" s="144"/>
      <c r="DV205" s="144"/>
      <c r="DW205" s="144"/>
      <c r="DX205" s="144"/>
      <c r="DY205" s="144"/>
      <c r="DZ205" s="144"/>
      <c r="EA205" s="144"/>
      <c r="EB205" s="144"/>
      <c r="EC205" s="144"/>
      <c r="ED205" s="144"/>
      <c r="EE205" s="144"/>
      <c r="EF205" s="144"/>
      <c r="EG205" s="144"/>
      <c r="EH205" s="144"/>
      <c r="EI205" s="144"/>
      <c r="EJ205" s="144"/>
      <c r="EK205" s="144"/>
      <c r="EL205" s="144"/>
      <c r="EM205" s="144"/>
      <c r="EN205" s="144"/>
      <c r="EO205" s="144"/>
      <c r="EP205" s="144"/>
      <c r="EQ205" s="144"/>
      <c r="ER205" s="144"/>
      <c r="ES205" s="144"/>
      <c r="ET205" s="144"/>
      <c r="EU205" s="144"/>
      <c r="EV205" s="144"/>
      <c r="EW205" s="144"/>
      <c r="EX205" s="144"/>
      <c r="EY205" s="144"/>
      <c r="EZ205" s="144"/>
      <c r="FA205" s="144"/>
      <c r="FB205" s="144"/>
      <c r="FC205" s="144"/>
      <c r="FD205" s="144"/>
      <c r="FE205" s="144"/>
      <c r="FF205" s="144"/>
      <c r="FG205" s="144"/>
      <c r="FH205" s="144"/>
      <c r="FI205" s="144"/>
      <c r="FJ205" s="144"/>
      <c r="FK205" s="144"/>
      <c r="FL205" s="144"/>
      <c r="FM205" s="144"/>
      <c r="FN205" s="144"/>
      <c r="FO205" s="144"/>
      <c r="FP205" s="144"/>
      <c r="FQ205" s="144"/>
      <c r="FR205" s="144"/>
      <c r="FS205" s="144"/>
      <c r="FT205" s="144"/>
      <c r="FU205" s="144"/>
      <c r="FV205" s="144"/>
      <c r="FW205" s="144"/>
      <c r="FX205" s="144"/>
      <c r="FY205" s="144"/>
      <c r="FZ205" s="144"/>
      <c r="GA205" s="144"/>
      <c r="GB205" s="144"/>
      <c r="GC205" s="144"/>
      <c r="GD205" s="144"/>
      <c r="GE205" s="144"/>
      <c r="GF205" s="144"/>
      <c r="GG205" s="144"/>
      <c r="GH205" s="144"/>
      <c r="GI205" s="144"/>
      <c r="GJ205" s="144"/>
      <c r="GK205" s="144"/>
      <c r="GL205" s="144"/>
      <c r="GM205" s="144"/>
      <c r="GN205" s="144"/>
      <c r="GO205" s="144"/>
      <c r="GP205" s="144"/>
      <c r="GQ205" s="144"/>
      <c r="GR205" s="144"/>
      <c r="GS205" s="144"/>
      <c r="GT205" s="144"/>
      <c r="GU205" s="144"/>
      <c r="GV205" s="144"/>
      <c r="GW205" s="144"/>
      <c r="GX205" s="144"/>
      <c r="GY205" s="144"/>
      <c r="GZ205" s="144"/>
      <c r="HA205" s="144"/>
      <c r="HB205" s="144"/>
      <c r="HC205" s="144"/>
      <c r="HD205" s="144"/>
      <c r="HE205" s="144"/>
      <c r="HF205" s="144"/>
      <c r="HG205" s="144"/>
      <c r="HH205" s="144"/>
      <c r="HI205" s="144"/>
      <c r="HJ205" s="144"/>
      <c r="HK205" s="144"/>
      <c r="HL205" s="144"/>
      <c r="HM205" s="144"/>
      <c r="HN205" s="144"/>
      <c r="HO205" s="144"/>
      <c r="HP205" s="144"/>
      <c r="HQ205" s="144"/>
      <c r="HR205" s="144"/>
      <c r="HS205" s="144"/>
      <c r="HT205" s="144"/>
      <c r="HU205" s="144"/>
      <c r="HV205" s="144"/>
      <c r="HW205" s="144"/>
      <c r="HX205" s="144"/>
      <c r="HY205" s="144"/>
      <c r="HZ205" s="144"/>
      <c r="IA205" s="144"/>
      <c r="IB205" s="144"/>
      <c r="IC205" s="144"/>
      <c r="ID205" s="144"/>
      <c r="IE205" s="144"/>
      <c r="IF205" s="144"/>
      <c r="IG205" s="144"/>
      <c r="IH205" s="144"/>
      <c r="II205" s="144"/>
      <c r="IJ205" s="144"/>
      <c r="IK205" s="144"/>
    </row>
    <row r="206" spans="1:245" ht="25.5" x14ac:dyDescent="0.25">
      <c r="A206" s="213">
        <v>36</v>
      </c>
      <c r="B206" s="159" t="s">
        <v>63</v>
      </c>
      <c r="C206" s="160" t="s">
        <v>24</v>
      </c>
      <c r="D206" s="161">
        <v>30</v>
      </c>
      <c r="E206" s="160"/>
      <c r="F206" s="162"/>
      <c r="G206" s="160"/>
      <c r="H206" s="162"/>
      <c r="I206" s="160"/>
      <c r="J206" s="162"/>
      <c r="K206" s="163"/>
      <c r="L206" s="23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4"/>
      <c r="CI206" s="144"/>
      <c r="CJ206" s="144"/>
      <c r="CK206" s="144"/>
      <c r="CL206" s="144"/>
      <c r="CM206" s="144"/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  <c r="DE206" s="144"/>
      <c r="DF206" s="144"/>
      <c r="DG206" s="144"/>
      <c r="DH206" s="144"/>
      <c r="DI206" s="144"/>
      <c r="DJ206" s="144"/>
      <c r="DK206" s="144"/>
      <c r="DL206" s="144"/>
      <c r="DM206" s="144"/>
      <c r="DN206" s="144"/>
      <c r="DO206" s="144"/>
      <c r="DP206" s="144"/>
      <c r="DQ206" s="144"/>
      <c r="DR206" s="144"/>
      <c r="DS206" s="144"/>
      <c r="DT206" s="144"/>
      <c r="DU206" s="144"/>
      <c r="DV206" s="144"/>
      <c r="DW206" s="144"/>
      <c r="DX206" s="144"/>
      <c r="DY206" s="144"/>
      <c r="DZ206" s="144"/>
      <c r="EA206" s="144"/>
      <c r="EB206" s="144"/>
      <c r="EC206" s="144"/>
      <c r="ED206" s="144"/>
      <c r="EE206" s="144"/>
      <c r="EF206" s="144"/>
      <c r="EG206" s="144"/>
      <c r="EH206" s="144"/>
      <c r="EI206" s="144"/>
      <c r="EJ206" s="144"/>
      <c r="EK206" s="144"/>
      <c r="EL206" s="144"/>
      <c r="EM206" s="144"/>
      <c r="EN206" s="144"/>
      <c r="EO206" s="144"/>
      <c r="EP206" s="144"/>
      <c r="EQ206" s="144"/>
      <c r="ER206" s="144"/>
      <c r="ES206" s="144"/>
      <c r="ET206" s="144"/>
      <c r="EU206" s="144"/>
      <c r="EV206" s="144"/>
      <c r="EW206" s="144"/>
      <c r="EX206" s="144"/>
      <c r="EY206" s="144"/>
      <c r="EZ206" s="144"/>
      <c r="FA206" s="144"/>
      <c r="FB206" s="144"/>
      <c r="FC206" s="144"/>
      <c r="FD206" s="144"/>
      <c r="FE206" s="144"/>
      <c r="FF206" s="144"/>
      <c r="FG206" s="144"/>
      <c r="FH206" s="144"/>
      <c r="FI206" s="144"/>
      <c r="FJ206" s="144"/>
      <c r="FK206" s="144"/>
      <c r="FL206" s="144"/>
      <c r="FM206" s="144"/>
      <c r="FN206" s="144"/>
      <c r="FO206" s="144"/>
      <c r="FP206" s="144"/>
      <c r="FQ206" s="144"/>
      <c r="FR206" s="144"/>
      <c r="FS206" s="144"/>
      <c r="FT206" s="144"/>
      <c r="FU206" s="144"/>
      <c r="FV206" s="144"/>
      <c r="FW206" s="144"/>
      <c r="FX206" s="144"/>
      <c r="FY206" s="144"/>
      <c r="FZ206" s="144"/>
      <c r="GA206" s="144"/>
      <c r="GB206" s="144"/>
      <c r="GC206" s="144"/>
      <c r="GD206" s="144"/>
      <c r="GE206" s="144"/>
      <c r="GF206" s="144"/>
      <c r="GG206" s="144"/>
      <c r="GH206" s="144"/>
      <c r="GI206" s="144"/>
      <c r="GJ206" s="144"/>
      <c r="GK206" s="144"/>
      <c r="GL206" s="144"/>
      <c r="GM206" s="144"/>
      <c r="GN206" s="144"/>
      <c r="GO206" s="144"/>
      <c r="GP206" s="144"/>
      <c r="GQ206" s="144"/>
      <c r="GR206" s="144"/>
      <c r="GS206" s="144"/>
      <c r="GT206" s="144"/>
      <c r="GU206" s="144"/>
      <c r="GV206" s="144"/>
      <c r="GW206" s="144"/>
      <c r="GX206" s="144"/>
      <c r="GY206" s="144"/>
      <c r="GZ206" s="144"/>
      <c r="HA206" s="144"/>
      <c r="HB206" s="144"/>
      <c r="HC206" s="144"/>
      <c r="HD206" s="144"/>
      <c r="HE206" s="144"/>
      <c r="HF206" s="144"/>
      <c r="HG206" s="144"/>
      <c r="HH206" s="144"/>
      <c r="HI206" s="144"/>
      <c r="HJ206" s="144"/>
      <c r="HK206" s="144"/>
      <c r="HL206" s="144"/>
      <c r="HM206" s="144"/>
      <c r="HN206" s="144"/>
      <c r="HO206" s="144"/>
      <c r="HP206" s="144"/>
      <c r="HQ206" s="144"/>
      <c r="HR206" s="144"/>
      <c r="HS206" s="144"/>
      <c r="HT206" s="144"/>
      <c r="HU206" s="144"/>
      <c r="HV206" s="144"/>
      <c r="HW206" s="144"/>
      <c r="HX206" s="144"/>
      <c r="HY206" s="144"/>
      <c r="HZ206" s="144"/>
      <c r="IA206" s="144"/>
      <c r="IB206" s="144"/>
      <c r="IC206" s="144"/>
      <c r="ID206" s="144"/>
      <c r="IE206" s="144"/>
      <c r="IF206" s="144"/>
      <c r="IG206" s="144"/>
      <c r="IH206" s="144"/>
      <c r="II206" s="144"/>
      <c r="IJ206" s="144"/>
      <c r="IK206" s="144"/>
    </row>
    <row r="207" spans="1:245" x14ac:dyDescent="0.25">
      <c r="A207" s="158"/>
      <c r="B207" s="164" t="s">
        <v>14</v>
      </c>
      <c r="C207" s="160" t="s">
        <v>15</v>
      </c>
      <c r="D207" s="162">
        <v>5.1000000000000005</v>
      </c>
      <c r="E207" s="160"/>
      <c r="F207" s="162"/>
      <c r="G207" s="165"/>
      <c r="H207" s="162"/>
      <c r="I207" s="160"/>
      <c r="J207" s="162"/>
      <c r="K207" s="163"/>
      <c r="L207" s="23" t="s">
        <v>304</v>
      </c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4"/>
      <c r="DF207" s="144"/>
      <c r="DG207" s="144"/>
      <c r="DH207" s="144"/>
      <c r="DI207" s="144"/>
      <c r="DJ207" s="144"/>
      <c r="DK207" s="144"/>
      <c r="DL207" s="144"/>
      <c r="DM207" s="144"/>
      <c r="DN207" s="144"/>
      <c r="DO207" s="144"/>
      <c r="DP207" s="144"/>
      <c r="DQ207" s="144"/>
      <c r="DR207" s="144"/>
      <c r="DS207" s="144"/>
      <c r="DT207" s="144"/>
      <c r="DU207" s="144"/>
      <c r="DV207" s="144"/>
      <c r="DW207" s="144"/>
      <c r="DX207" s="144"/>
      <c r="DY207" s="144"/>
      <c r="DZ207" s="144"/>
      <c r="EA207" s="144"/>
      <c r="EB207" s="144"/>
      <c r="EC207" s="144"/>
      <c r="ED207" s="144"/>
      <c r="EE207" s="144"/>
      <c r="EF207" s="144"/>
      <c r="EG207" s="144"/>
      <c r="EH207" s="144"/>
      <c r="EI207" s="144"/>
      <c r="EJ207" s="144"/>
      <c r="EK207" s="144"/>
      <c r="EL207" s="144"/>
      <c r="EM207" s="144"/>
      <c r="EN207" s="144"/>
      <c r="EO207" s="144"/>
      <c r="EP207" s="144"/>
      <c r="EQ207" s="144"/>
      <c r="ER207" s="144"/>
      <c r="ES207" s="144"/>
      <c r="ET207" s="144"/>
      <c r="EU207" s="144"/>
      <c r="EV207" s="144"/>
      <c r="EW207" s="144"/>
      <c r="EX207" s="144"/>
      <c r="EY207" s="144"/>
      <c r="EZ207" s="144"/>
      <c r="FA207" s="144"/>
      <c r="FB207" s="144"/>
      <c r="FC207" s="144"/>
      <c r="FD207" s="144"/>
      <c r="FE207" s="144"/>
      <c r="FF207" s="144"/>
      <c r="FG207" s="144"/>
      <c r="FH207" s="144"/>
      <c r="FI207" s="144"/>
      <c r="FJ207" s="144"/>
      <c r="FK207" s="144"/>
      <c r="FL207" s="144"/>
      <c r="FM207" s="144"/>
      <c r="FN207" s="144"/>
      <c r="FO207" s="144"/>
      <c r="FP207" s="144"/>
      <c r="FQ207" s="144"/>
      <c r="FR207" s="144"/>
      <c r="FS207" s="144"/>
      <c r="FT207" s="144"/>
      <c r="FU207" s="144"/>
      <c r="FV207" s="144"/>
      <c r="FW207" s="144"/>
      <c r="FX207" s="144"/>
      <c r="FY207" s="144"/>
      <c r="FZ207" s="144"/>
      <c r="GA207" s="144"/>
      <c r="GB207" s="144"/>
      <c r="GC207" s="144"/>
      <c r="GD207" s="144"/>
      <c r="GE207" s="144"/>
      <c r="GF207" s="144"/>
      <c r="GG207" s="144"/>
      <c r="GH207" s="144"/>
      <c r="GI207" s="144"/>
      <c r="GJ207" s="144"/>
      <c r="GK207" s="144"/>
      <c r="GL207" s="144"/>
      <c r="GM207" s="144"/>
      <c r="GN207" s="144"/>
      <c r="GO207" s="144"/>
      <c r="GP207" s="144"/>
      <c r="GQ207" s="144"/>
      <c r="GR207" s="144"/>
      <c r="GS207" s="144"/>
      <c r="GT207" s="144"/>
      <c r="GU207" s="144"/>
      <c r="GV207" s="144"/>
      <c r="GW207" s="144"/>
      <c r="GX207" s="144"/>
      <c r="GY207" s="144"/>
      <c r="GZ207" s="144"/>
      <c r="HA207" s="144"/>
      <c r="HB207" s="144"/>
      <c r="HC207" s="144"/>
      <c r="HD207" s="144"/>
      <c r="HE207" s="144"/>
      <c r="HF207" s="144"/>
      <c r="HG207" s="144"/>
      <c r="HH207" s="144"/>
      <c r="HI207" s="144"/>
      <c r="HJ207" s="144"/>
      <c r="HK207" s="144"/>
      <c r="HL207" s="144"/>
      <c r="HM207" s="144"/>
      <c r="HN207" s="144"/>
      <c r="HO207" s="144"/>
      <c r="HP207" s="144"/>
      <c r="HQ207" s="144"/>
      <c r="HR207" s="144"/>
      <c r="HS207" s="144"/>
      <c r="HT207" s="144"/>
      <c r="HU207" s="144"/>
      <c r="HV207" s="144"/>
      <c r="HW207" s="144"/>
      <c r="HX207" s="144"/>
      <c r="HY207" s="144"/>
      <c r="HZ207" s="144"/>
      <c r="IA207" s="144"/>
      <c r="IB207" s="144"/>
      <c r="IC207" s="144"/>
      <c r="ID207" s="144"/>
      <c r="IE207" s="144"/>
      <c r="IF207" s="144"/>
      <c r="IG207" s="144"/>
      <c r="IH207" s="144"/>
      <c r="II207" s="144"/>
      <c r="IJ207" s="144"/>
      <c r="IK207" s="144"/>
    </row>
    <row r="208" spans="1:245" x14ac:dyDescent="0.25">
      <c r="A208" s="158"/>
      <c r="B208" s="164" t="s">
        <v>27</v>
      </c>
      <c r="C208" s="160" t="s">
        <v>19</v>
      </c>
      <c r="D208" s="162">
        <v>0.159</v>
      </c>
      <c r="E208" s="160"/>
      <c r="F208" s="162"/>
      <c r="G208" s="160"/>
      <c r="H208" s="162"/>
      <c r="I208" s="160"/>
      <c r="J208" s="162"/>
      <c r="K208" s="163"/>
      <c r="L208" s="23" t="s">
        <v>304</v>
      </c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144"/>
      <c r="BY208" s="144"/>
      <c r="BZ208" s="144"/>
      <c r="CA208" s="144"/>
      <c r="CB208" s="144"/>
      <c r="CC208" s="144"/>
      <c r="CD208" s="144"/>
      <c r="CE208" s="144"/>
      <c r="CF208" s="144"/>
      <c r="CG208" s="144"/>
      <c r="CH208" s="144"/>
      <c r="CI208" s="144"/>
      <c r="CJ208" s="144"/>
      <c r="CK208" s="144"/>
      <c r="CL208" s="144"/>
      <c r="CM208" s="144"/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  <c r="DE208" s="144"/>
      <c r="DF208" s="144"/>
      <c r="DG208" s="144"/>
      <c r="DH208" s="144"/>
      <c r="DI208" s="144"/>
      <c r="DJ208" s="144"/>
      <c r="DK208" s="144"/>
      <c r="DL208" s="144"/>
      <c r="DM208" s="144"/>
      <c r="DN208" s="144"/>
      <c r="DO208" s="144"/>
      <c r="DP208" s="144"/>
      <c r="DQ208" s="144"/>
      <c r="DR208" s="144"/>
      <c r="DS208" s="144"/>
      <c r="DT208" s="144"/>
      <c r="DU208" s="144"/>
      <c r="DV208" s="144"/>
      <c r="DW208" s="144"/>
      <c r="DX208" s="144"/>
      <c r="DY208" s="144"/>
      <c r="DZ208" s="144"/>
      <c r="EA208" s="144"/>
      <c r="EB208" s="144"/>
      <c r="EC208" s="144"/>
      <c r="ED208" s="144"/>
      <c r="EE208" s="144"/>
      <c r="EF208" s="144"/>
      <c r="EG208" s="144"/>
      <c r="EH208" s="144"/>
      <c r="EI208" s="144"/>
      <c r="EJ208" s="144"/>
      <c r="EK208" s="144"/>
      <c r="EL208" s="144"/>
      <c r="EM208" s="144"/>
      <c r="EN208" s="144"/>
      <c r="EO208" s="144"/>
      <c r="EP208" s="144"/>
      <c r="EQ208" s="144"/>
      <c r="ER208" s="144"/>
      <c r="ES208" s="144"/>
      <c r="ET208" s="144"/>
      <c r="EU208" s="144"/>
      <c r="EV208" s="144"/>
      <c r="EW208" s="144"/>
      <c r="EX208" s="144"/>
      <c r="EY208" s="144"/>
      <c r="EZ208" s="144"/>
      <c r="FA208" s="144"/>
      <c r="FB208" s="144"/>
      <c r="FC208" s="144"/>
      <c r="FD208" s="144"/>
      <c r="FE208" s="144"/>
      <c r="FF208" s="144"/>
      <c r="FG208" s="144"/>
      <c r="FH208" s="144"/>
      <c r="FI208" s="144"/>
      <c r="FJ208" s="144"/>
      <c r="FK208" s="144"/>
      <c r="FL208" s="144"/>
      <c r="FM208" s="144"/>
      <c r="FN208" s="144"/>
      <c r="FO208" s="144"/>
      <c r="FP208" s="144"/>
      <c r="FQ208" s="144"/>
      <c r="FR208" s="144"/>
      <c r="FS208" s="144"/>
      <c r="FT208" s="144"/>
      <c r="FU208" s="144"/>
      <c r="FV208" s="144"/>
      <c r="FW208" s="144"/>
      <c r="FX208" s="144"/>
      <c r="FY208" s="144"/>
      <c r="FZ208" s="144"/>
      <c r="GA208" s="144"/>
      <c r="GB208" s="144"/>
      <c r="GC208" s="144"/>
      <c r="GD208" s="144"/>
      <c r="GE208" s="144"/>
      <c r="GF208" s="144"/>
      <c r="GG208" s="144"/>
      <c r="GH208" s="144"/>
      <c r="GI208" s="144"/>
      <c r="GJ208" s="144"/>
      <c r="GK208" s="144"/>
      <c r="GL208" s="144"/>
      <c r="GM208" s="144"/>
      <c r="GN208" s="144"/>
      <c r="GO208" s="144"/>
      <c r="GP208" s="144"/>
      <c r="GQ208" s="144"/>
      <c r="GR208" s="144"/>
      <c r="GS208" s="144"/>
      <c r="GT208" s="144"/>
      <c r="GU208" s="144"/>
      <c r="GV208" s="144"/>
      <c r="GW208" s="144"/>
      <c r="GX208" s="144"/>
      <c r="GY208" s="144"/>
      <c r="GZ208" s="144"/>
      <c r="HA208" s="144"/>
      <c r="HB208" s="144"/>
      <c r="HC208" s="144"/>
      <c r="HD208" s="144"/>
      <c r="HE208" s="144"/>
      <c r="HF208" s="144"/>
      <c r="HG208" s="144"/>
      <c r="HH208" s="144"/>
      <c r="HI208" s="144"/>
      <c r="HJ208" s="144"/>
      <c r="HK208" s="144"/>
      <c r="HL208" s="144"/>
      <c r="HM208" s="144"/>
      <c r="HN208" s="144"/>
      <c r="HO208" s="144"/>
      <c r="HP208" s="144"/>
      <c r="HQ208" s="144"/>
      <c r="HR208" s="144"/>
      <c r="HS208" s="144"/>
      <c r="HT208" s="144"/>
      <c r="HU208" s="144"/>
      <c r="HV208" s="144"/>
      <c r="HW208" s="144"/>
      <c r="HX208" s="144"/>
      <c r="HY208" s="144"/>
      <c r="HZ208" s="144"/>
      <c r="IA208" s="144"/>
      <c r="IB208" s="144"/>
      <c r="IC208" s="144"/>
      <c r="ID208" s="144"/>
      <c r="IE208" s="144"/>
      <c r="IF208" s="144"/>
      <c r="IG208" s="144"/>
      <c r="IH208" s="144"/>
      <c r="II208" s="144"/>
      <c r="IJ208" s="144"/>
      <c r="IK208" s="144"/>
    </row>
    <row r="209" spans="1:245" x14ac:dyDescent="0.25">
      <c r="A209" s="158"/>
      <c r="B209" s="211" t="s">
        <v>64</v>
      </c>
      <c r="C209" s="160" t="s">
        <v>24</v>
      </c>
      <c r="D209" s="165">
        <v>30</v>
      </c>
      <c r="E209" s="162"/>
      <c r="F209" s="165"/>
      <c r="G209" s="160"/>
      <c r="H209" s="162"/>
      <c r="I209" s="160"/>
      <c r="J209" s="162"/>
      <c r="K209" s="163"/>
      <c r="L209" s="23" t="s">
        <v>302</v>
      </c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4"/>
      <c r="DF209" s="144"/>
      <c r="DG209" s="144"/>
      <c r="DH209" s="144"/>
      <c r="DI209" s="144"/>
      <c r="DJ209" s="144"/>
      <c r="DK209" s="144"/>
      <c r="DL209" s="144"/>
      <c r="DM209" s="144"/>
      <c r="DN209" s="144"/>
      <c r="DO209" s="144"/>
      <c r="DP209" s="144"/>
      <c r="DQ209" s="144"/>
      <c r="DR209" s="144"/>
      <c r="DS209" s="144"/>
      <c r="DT209" s="144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  <c r="EP209" s="144"/>
      <c r="EQ209" s="144"/>
      <c r="ER209" s="144"/>
      <c r="ES209" s="144"/>
      <c r="ET209" s="144"/>
      <c r="EU209" s="144"/>
      <c r="EV209" s="144"/>
      <c r="EW209" s="144"/>
      <c r="EX209" s="144"/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4"/>
      <c r="FK209" s="144"/>
      <c r="FL209" s="144"/>
      <c r="FM209" s="144"/>
      <c r="FN209" s="144"/>
      <c r="FO209" s="144"/>
      <c r="FP209" s="144"/>
      <c r="FQ209" s="144"/>
      <c r="FR209" s="144"/>
      <c r="FS209" s="144"/>
      <c r="FT209" s="144"/>
      <c r="FU209" s="144"/>
      <c r="FV209" s="144"/>
      <c r="FW209" s="144"/>
      <c r="FX209" s="144"/>
      <c r="FY209" s="144"/>
      <c r="FZ209" s="144"/>
      <c r="GA209" s="144"/>
      <c r="GB209" s="144"/>
      <c r="GC209" s="144"/>
      <c r="GD209" s="144"/>
      <c r="GE209" s="144"/>
      <c r="GF209" s="144"/>
      <c r="GG209" s="144"/>
      <c r="GH209" s="144"/>
      <c r="GI209" s="144"/>
      <c r="GJ209" s="144"/>
      <c r="GK209" s="144"/>
      <c r="GL209" s="144"/>
      <c r="GM209" s="144"/>
      <c r="GN209" s="144"/>
      <c r="GO209" s="144"/>
      <c r="GP209" s="144"/>
      <c r="GQ209" s="144"/>
      <c r="GR209" s="144"/>
      <c r="GS209" s="144"/>
      <c r="GT209" s="144"/>
      <c r="GU209" s="144"/>
      <c r="GV209" s="144"/>
      <c r="GW209" s="144"/>
      <c r="GX209" s="144"/>
      <c r="GY209" s="144"/>
      <c r="GZ209" s="144"/>
      <c r="HA209" s="144"/>
      <c r="HB209" s="144"/>
      <c r="HC209" s="144"/>
      <c r="HD209" s="144"/>
      <c r="HE209" s="144"/>
      <c r="HF209" s="144"/>
      <c r="HG209" s="144"/>
      <c r="HH209" s="144"/>
      <c r="HI209" s="144"/>
      <c r="HJ209" s="144"/>
      <c r="HK209" s="144"/>
      <c r="HL209" s="144"/>
      <c r="HM209" s="144"/>
      <c r="HN209" s="144"/>
      <c r="HO209" s="144"/>
      <c r="HP209" s="144"/>
      <c r="HQ209" s="144"/>
      <c r="HR209" s="144"/>
      <c r="HS209" s="144"/>
      <c r="HT209" s="144"/>
      <c r="HU209" s="144"/>
      <c r="HV209" s="144"/>
      <c r="HW209" s="144"/>
      <c r="HX209" s="144"/>
      <c r="HY209" s="144"/>
      <c r="HZ209" s="144"/>
      <c r="IA209" s="144"/>
      <c r="IB209" s="144"/>
      <c r="IC209" s="144"/>
      <c r="ID209" s="144"/>
      <c r="IE209" s="144"/>
      <c r="IF209" s="144"/>
      <c r="IG209" s="144"/>
      <c r="IH209" s="144"/>
      <c r="II209" s="144"/>
      <c r="IJ209" s="144"/>
      <c r="IK209" s="144"/>
    </row>
    <row r="210" spans="1:245" x14ac:dyDescent="0.25">
      <c r="A210" s="158"/>
      <c r="B210" s="164" t="s">
        <v>40</v>
      </c>
      <c r="C210" s="160" t="s">
        <v>19</v>
      </c>
      <c r="D210" s="162">
        <v>1.137</v>
      </c>
      <c r="E210" s="160"/>
      <c r="F210" s="162"/>
      <c r="G210" s="160"/>
      <c r="H210" s="162"/>
      <c r="I210" s="160"/>
      <c r="J210" s="162"/>
      <c r="K210" s="163"/>
      <c r="L210" s="23" t="s">
        <v>302</v>
      </c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4"/>
      <c r="BV210" s="144"/>
      <c r="BW210" s="144"/>
      <c r="BX210" s="144"/>
      <c r="BY210" s="144"/>
      <c r="BZ210" s="144"/>
      <c r="CA210" s="144"/>
      <c r="CB210" s="144"/>
      <c r="CC210" s="144"/>
      <c r="CD210" s="144"/>
      <c r="CE210" s="144"/>
      <c r="CF210" s="144"/>
      <c r="CG210" s="144"/>
      <c r="CH210" s="144"/>
      <c r="CI210" s="144"/>
      <c r="CJ210" s="144"/>
      <c r="CK210" s="144"/>
      <c r="CL210" s="144"/>
      <c r="CM210" s="144"/>
      <c r="CN210" s="144"/>
      <c r="CO210" s="144"/>
      <c r="CP210" s="144"/>
      <c r="CQ210" s="144"/>
      <c r="CR210" s="144"/>
      <c r="CS210" s="144"/>
      <c r="CT210" s="144"/>
      <c r="CU210" s="144"/>
      <c r="CV210" s="144"/>
      <c r="CW210" s="144"/>
      <c r="CX210" s="144"/>
      <c r="CY210" s="144"/>
      <c r="CZ210" s="144"/>
      <c r="DA210" s="144"/>
      <c r="DB210" s="144"/>
      <c r="DC210" s="144"/>
      <c r="DD210" s="144"/>
      <c r="DE210" s="144"/>
      <c r="DF210" s="144"/>
      <c r="DG210" s="144"/>
      <c r="DH210" s="144"/>
      <c r="DI210" s="144"/>
      <c r="DJ210" s="144"/>
      <c r="DK210" s="144"/>
      <c r="DL210" s="144"/>
      <c r="DM210" s="144"/>
      <c r="DN210" s="144"/>
      <c r="DO210" s="144"/>
      <c r="DP210" s="144"/>
      <c r="DQ210" s="144"/>
      <c r="DR210" s="144"/>
      <c r="DS210" s="144"/>
      <c r="DT210" s="144"/>
      <c r="DU210" s="144"/>
      <c r="DV210" s="144"/>
      <c r="DW210" s="144"/>
      <c r="DX210" s="144"/>
      <c r="DY210" s="144"/>
      <c r="DZ210" s="144"/>
      <c r="EA210" s="144"/>
      <c r="EB210" s="144"/>
      <c r="EC210" s="144"/>
      <c r="ED210" s="144"/>
      <c r="EE210" s="144"/>
      <c r="EF210" s="144"/>
      <c r="EG210" s="144"/>
      <c r="EH210" s="144"/>
      <c r="EI210" s="144"/>
      <c r="EJ210" s="144"/>
      <c r="EK210" s="144"/>
      <c r="EL210" s="144"/>
      <c r="EM210" s="144"/>
      <c r="EN210" s="144"/>
      <c r="EO210" s="144"/>
      <c r="EP210" s="144"/>
      <c r="EQ210" s="144"/>
      <c r="ER210" s="144"/>
      <c r="ES210" s="144"/>
      <c r="ET210" s="144"/>
      <c r="EU210" s="144"/>
      <c r="EV210" s="144"/>
      <c r="EW210" s="144"/>
      <c r="EX210" s="144"/>
      <c r="EY210" s="144"/>
      <c r="EZ210" s="144"/>
      <c r="FA210" s="144"/>
      <c r="FB210" s="144"/>
      <c r="FC210" s="144"/>
      <c r="FD210" s="144"/>
      <c r="FE210" s="144"/>
      <c r="FF210" s="144"/>
      <c r="FG210" s="144"/>
      <c r="FH210" s="144"/>
      <c r="FI210" s="144"/>
      <c r="FJ210" s="144"/>
      <c r="FK210" s="144"/>
      <c r="FL210" s="144"/>
      <c r="FM210" s="144"/>
      <c r="FN210" s="144"/>
      <c r="FO210" s="144"/>
      <c r="FP210" s="144"/>
      <c r="FQ210" s="144"/>
      <c r="FR210" s="144"/>
      <c r="FS210" s="144"/>
      <c r="FT210" s="144"/>
      <c r="FU210" s="144"/>
      <c r="FV210" s="144"/>
      <c r="FW210" s="144"/>
      <c r="FX210" s="144"/>
      <c r="FY210" s="144"/>
      <c r="FZ210" s="144"/>
      <c r="GA210" s="144"/>
      <c r="GB210" s="144"/>
      <c r="GC210" s="144"/>
      <c r="GD210" s="144"/>
      <c r="GE210" s="144"/>
      <c r="GF210" s="144"/>
      <c r="GG210" s="144"/>
      <c r="GH210" s="144"/>
      <c r="GI210" s="144"/>
      <c r="GJ210" s="144"/>
      <c r="GK210" s="144"/>
      <c r="GL210" s="144"/>
      <c r="GM210" s="144"/>
      <c r="GN210" s="144"/>
      <c r="GO210" s="144"/>
      <c r="GP210" s="144"/>
      <c r="GQ210" s="144"/>
      <c r="GR210" s="144"/>
      <c r="GS210" s="144"/>
      <c r="GT210" s="144"/>
      <c r="GU210" s="144"/>
      <c r="GV210" s="144"/>
      <c r="GW210" s="144"/>
      <c r="GX210" s="144"/>
      <c r="GY210" s="144"/>
      <c r="GZ210" s="144"/>
      <c r="HA210" s="144"/>
      <c r="HB210" s="144"/>
      <c r="HC210" s="144"/>
      <c r="HD210" s="144"/>
      <c r="HE210" s="144"/>
      <c r="HF210" s="144"/>
      <c r="HG210" s="144"/>
      <c r="HH210" s="144"/>
      <c r="HI210" s="144"/>
      <c r="HJ210" s="144"/>
      <c r="HK210" s="144"/>
      <c r="HL210" s="144"/>
      <c r="HM210" s="144"/>
      <c r="HN210" s="144"/>
      <c r="HO210" s="144"/>
      <c r="HP210" s="144"/>
      <c r="HQ210" s="144"/>
      <c r="HR210" s="144"/>
      <c r="HS210" s="144"/>
      <c r="HT210" s="144"/>
      <c r="HU210" s="144"/>
      <c r="HV210" s="144"/>
      <c r="HW210" s="144"/>
      <c r="HX210" s="144"/>
      <c r="HY210" s="144"/>
      <c r="HZ210" s="144"/>
      <c r="IA210" s="144"/>
      <c r="IB210" s="144"/>
      <c r="IC210" s="144"/>
      <c r="ID210" s="144"/>
      <c r="IE210" s="144"/>
      <c r="IF210" s="144"/>
      <c r="IG210" s="144"/>
      <c r="IH210" s="144"/>
      <c r="II210" s="144"/>
      <c r="IJ210" s="144"/>
      <c r="IK210" s="144"/>
    </row>
    <row r="211" spans="1:245" ht="25.5" x14ac:dyDescent="0.25">
      <c r="A211" s="213">
        <v>37</v>
      </c>
      <c r="B211" s="159" t="s">
        <v>276</v>
      </c>
      <c r="C211" s="160" t="s">
        <v>24</v>
      </c>
      <c r="D211" s="161">
        <v>50</v>
      </c>
      <c r="E211" s="160"/>
      <c r="F211" s="162"/>
      <c r="G211" s="160"/>
      <c r="H211" s="162"/>
      <c r="I211" s="160"/>
      <c r="J211" s="162"/>
      <c r="K211" s="163"/>
      <c r="L211" s="23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4"/>
      <c r="DF211" s="144"/>
      <c r="DG211" s="144"/>
      <c r="DH211" s="144"/>
      <c r="DI211" s="144"/>
      <c r="DJ211" s="144"/>
      <c r="DK211" s="144"/>
      <c r="DL211" s="144"/>
      <c r="DM211" s="144"/>
      <c r="DN211" s="144"/>
      <c r="DO211" s="144"/>
      <c r="DP211" s="144"/>
      <c r="DQ211" s="144"/>
      <c r="DR211" s="144"/>
      <c r="DS211" s="144"/>
      <c r="DT211" s="144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  <c r="EP211" s="144"/>
      <c r="EQ211" s="144"/>
      <c r="ER211" s="144"/>
      <c r="ES211" s="144"/>
      <c r="ET211" s="144"/>
      <c r="EU211" s="144"/>
      <c r="EV211" s="144"/>
      <c r="EW211" s="144"/>
      <c r="EX211" s="144"/>
      <c r="EY211" s="144"/>
      <c r="EZ211" s="144"/>
      <c r="FA211" s="144"/>
      <c r="FB211" s="144"/>
      <c r="FC211" s="144"/>
      <c r="FD211" s="144"/>
      <c r="FE211" s="144"/>
      <c r="FF211" s="144"/>
      <c r="FG211" s="144"/>
      <c r="FH211" s="144"/>
      <c r="FI211" s="144"/>
      <c r="FJ211" s="144"/>
      <c r="FK211" s="144"/>
      <c r="FL211" s="144"/>
      <c r="FM211" s="144"/>
      <c r="FN211" s="144"/>
      <c r="FO211" s="144"/>
      <c r="FP211" s="144"/>
      <c r="FQ211" s="144"/>
      <c r="FR211" s="144"/>
      <c r="FS211" s="144"/>
      <c r="FT211" s="144"/>
      <c r="FU211" s="144"/>
      <c r="FV211" s="144"/>
      <c r="FW211" s="144"/>
      <c r="FX211" s="144"/>
      <c r="FY211" s="144"/>
      <c r="FZ211" s="144"/>
      <c r="GA211" s="144"/>
      <c r="GB211" s="144"/>
      <c r="GC211" s="144"/>
      <c r="GD211" s="144"/>
      <c r="GE211" s="144"/>
      <c r="GF211" s="144"/>
      <c r="GG211" s="144"/>
      <c r="GH211" s="144"/>
      <c r="GI211" s="144"/>
      <c r="GJ211" s="144"/>
      <c r="GK211" s="144"/>
      <c r="GL211" s="144"/>
      <c r="GM211" s="144"/>
      <c r="GN211" s="144"/>
      <c r="GO211" s="144"/>
      <c r="GP211" s="144"/>
      <c r="GQ211" s="144"/>
      <c r="GR211" s="144"/>
      <c r="GS211" s="144"/>
      <c r="GT211" s="144"/>
      <c r="GU211" s="144"/>
      <c r="GV211" s="144"/>
      <c r="GW211" s="144"/>
      <c r="GX211" s="144"/>
      <c r="GY211" s="144"/>
      <c r="GZ211" s="144"/>
      <c r="HA211" s="144"/>
      <c r="HB211" s="144"/>
      <c r="HC211" s="144"/>
      <c r="HD211" s="144"/>
      <c r="HE211" s="144"/>
      <c r="HF211" s="144"/>
      <c r="HG211" s="144"/>
      <c r="HH211" s="144"/>
      <c r="HI211" s="144"/>
      <c r="HJ211" s="144"/>
      <c r="HK211" s="144"/>
      <c r="HL211" s="144"/>
      <c r="HM211" s="144"/>
      <c r="HN211" s="144"/>
      <c r="HO211" s="144"/>
      <c r="HP211" s="144"/>
      <c r="HQ211" s="144"/>
      <c r="HR211" s="144"/>
      <c r="HS211" s="144"/>
      <c r="HT211" s="144"/>
      <c r="HU211" s="144"/>
      <c r="HV211" s="144"/>
      <c r="HW211" s="144"/>
      <c r="HX211" s="144"/>
      <c r="HY211" s="144"/>
      <c r="HZ211" s="144"/>
      <c r="IA211" s="144"/>
      <c r="IB211" s="144"/>
      <c r="IC211" s="144"/>
      <c r="ID211" s="144"/>
      <c r="IE211" s="144"/>
      <c r="IF211" s="144"/>
      <c r="IG211" s="144"/>
      <c r="IH211" s="144"/>
      <c r="II211" s="144"/>
      <c r="IJ211" s="144"/>
      <c r="IK211" s="144"/>
    </row>
    <row r="212" spans="1:245" x14ac:dyDescent="0.25">
      <c r="A212" s="158"/>
      <c r="B212" s="164" t="s">
        <v>14</v>
      </c>
      <c r="C212" s="160" t="s">
        <v>15</v>
      </c>
      <c r="D212" s="162">
        <v>6.6000000000000005</v>
      </c>
      <c r="E212" s="160"/>
      <c r="F212" s="162"/>
      <c r="G212" s="165"/>
      <c r="H212" s="162"/>
      <c r="I212" s="160"/>
      <c r="J212" s="162"/>
      <c r="K212" s="163"/>
      <c r="L212" s="23" t="s">
        <v>304</v>
      </c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4"/>
      <c r="DF212" s="144"/>
      <c r="DG212" s="144"/>
      <c r="DH212" s="144"/>
      <c r="DI212" s="144"/>
      <c r="DJ212" s="144"/>
      <c r="DK212" s="144"/>
      <c r="DL212" s="144"/>
      <c r="DM212" s="144"/>
      <c r="DN212" s="144"/>
      <c r="DO212" s="144"/>
      <c r="DP212" s="144"/>
      <c r="DQ212" s="144"/>
      <c r="DR212" s="144"/>
      <c r="DS212" s="144"/>
      <c r="DT212" s="144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  <c r="EP212" s="144"/>
      <c r="EQ212" s="144"/>
      <c r="ER212" s="144"/>
      <c r="ES212" s="144"/>
      <c r="ET212" s="144"/>
      <c r="EU212" s="144"/>
      <c r="EV212" s="144"/>
      <c r="EW212" s="144"/>
      <c r="EX212" s="144"/>
      <c r="EY212" s="144"/>
      <c r="EZ212" s="144"/>
      <c r="FA212" s="144"/>
      <c r="FB212" s="144"/>
      <c r="FC212" s="144"/>
      <c r="FD212" s="144"/>
      <c r="FE212" s="144"/>
      <c r="FF212" s="144"/>
      <c r="FG212" s="144"/>
      <c r="FH212" s="144"/>
      <c r="FI212" s="144"/>
      <c r="FJ212" s="144"/>
      <c r="FK212" s="144"/>
      <c r="FL212" s="144"/>
      <c r="FM212" s="144"/>
      <c r="FN212" s="144"/>
      <c r="FO212" s="144"/>
      <c r="FP212" s="144"/>
      <c r="FQ212" s="144"/>
      <c r="FR212" s="144"/>
      <c r="FS212" s="144"/>
      <c r="FT212" s="144"/>
      <c r="FU212" s="144"/>
      <c r="FV212" s="144"/>
      <c r="FW212" s="144"/>
      <c r="FX212" s="144"/>
      <c r="FY212" s="144"/>
      <c r="FZ212" s="144"/>
      <c r="GA212" s="144"/>
      <c r="GB212" s="144"/>
      <c r="GC212" s="144"/>
      <c r="GD212" s="144"/>
      <c r="GE212" s="144"/>
      <c r="GF212" s="144"/>
      <c r="GG212" s="144"/>
      <c r="GH212" s="144"/>
      <c r="GI212" s="144"/>
      <c r="GJ212" s="144"/>
      <c r="GK212" s="144"/>
      <c r="GL212" s="144"/>
      <c r="GM212" s="144"/>
      <c r="GN212" s="144"/>
      <c r="GO212" s="144"/>
      <c r="GP212" s="144"/>
      <c r="GQ212" s="144"/>
      <c r="GR212" s="144"/>
      <c r="GS212" s="144"/>
      <c r="GT212" s="144"/>
      <c r="GU212" s="144"/>
      <c r="GV212" s="144"/>
      <c r="GW212" s="144"/>
      <c r="GX212" s="144"/>
      <c r="GY212" s="144"/>
      <c r="GZ212" s="144"/>
      <c r="HA212" s="144"/>
      <c r="HB212" s="144"/>
      <c r="HC212" s="144"/>
      <c r="HD212" s="144"/>
      <c r="HE212" s="144"/>
      <c r="HF212" s="144"/>
      <c r="HG212" s="144"/>
      <c r="HH212" s="144"/>
      <c r="HI212" s="144"/>
      <c r="HJ212" s="144"/>
      <c r="HK212" s="144"/>
      <c r="HL212" s="144"/>
      <c r="HM212" s="144"/>
      <c r="HN212" s="144"/>
      <c r="HO212" s="144"/>
      <c r="HP212" s="144"/>
      <c r="HQ212" s="144"/>
      <c r="HR212" s="144"/>
      <c r="HS212" s="144"/>
      <c r="HT212" s="144"/>
      <c r="HU212" s="144"/>
      <c r="HV212" s="144"/>
      <c r="HW212" s="144"/>
      <c r="HX212" s="144"/>
      <c r="HY212" s="144"/>
      <c r="HZ212" s="144"/>
      <c r="IA212" s="144"/>
      <c r="IB212" s="144"/>
      <c r="IC212" s="144"/>
      <c r="ID212" s="144"/>
      <c r="IE212" s="144"/>
      <c r="IF212" s="144"/>
      <c r="IG212" s="144"/>
      <c r="IH212" s="144"/>
      <c r="II212" s="144"/>
      <c r="IJ212" s="144"/>
      <c r="IK212" s="144"/>
    </row>
    <row r="213" spans="1:245" x14ac:dyDescent="0.25">
      <c r="A213" s="158"/>
      <c r="B213" s="164" t="s">
        <v>27</v>
      </c>
      <c r="C213" s="160" t="s">
        <v>19</v>
      </c>
      <c r="D213" s="162">
        <v>6.6000000000000003E-2</v>
      </c>
      <c r="E213" s="160"/>
      <c r="F213" s="162"/>
      <c r="G213" s="160"/>
      <c r="H213" s="162"/>
      <c r="I213" s="160"/>
      <c r="J213" s="162"/>
      <c r="K213" s="163"/>
      <c r="L213" s="23" t="s">
        <v>304</v>
      </c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4"/>
      <c r="DF213" s="144"/>
      <c r="DG213" s="144"/>
      <c r="DH213" s="144"/>
      <c r="DI213" s="144"/>
      <c r="DJ213" s="144"/>
      <c r="DK213" s="144"/>
      <c r="DL213" s="144"/>
      <c r="DM213" s="144"/>
      <c r="DN213" s="144"/>
      <c r="DO213" s="144"/>
      <c r="DP213" s="144"/>
      <c r="DQ213" s="144"/>
      <c r="DR213" s="144"/>
      <c r="DS213" s="144"/>
      <c r="DT213" s="144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  <c r="EP213" s="144"/>
      <c r="EQ213" s="144"/>
      <c r="ER213" s="144"/>
      <c r="ES213" s="144"/>
      <c r="ET213" s="144"/>
      <c r="EU213" s="144"/>
      <c r="EV213" s="144"/>
      <c r="EW213" s="144"/>
      <c r="EX213" s="144"/>
      <c r="EY213" s="144"/>
      <c r="EZ213" s="144"/>
      <c r="FA213" s="144"/>
      <c r="FB213" s="144"/>
      <c r="FC213" s="144"/>
      <c r="FD213" s="144"/>
      <c r="FE213" s="144"/>
      <c r="FF213" s="144"/>
      <c r="FG213" s="144"/>
      <c r="FH213" s="144"/>
      <c r="FI213" s="144"/>
      <c r="FJ213" s="144"/>
      <c r="FK213" s="144"/>
      <c r="FL213" s="144"/>
      <c r="FM213" s="144"/>
      <c r="FN213" s="144"/>
      <c r="FO213" s="144"/>
      <c r="FP213" s="144"/>
      <c r="FQ213" s="144"/>
      <c r="FR213" s="144"/>
      <c r="FS213" s="144"/>
      <c r="FT213" s="144"/>
      <c r="FU213" s="144"/>
      <c r="FV213" s="144"/>
      <c r="FW213" s="144"/>
      <c r="FX213" s="144"/>
      <c r="FY213" s="144"/>
      <c r="FZ213" s="144"/>
      <c r="GA213" s="144"/>
      <c r="GB213" s="144"/>
      <c r="GC213" s="144"/>
      <c r="GD213" s="144"/>
      <c r="GE213" s="144"/>
      <c r="GF213" s="144"/>
      <c r="GG213" s="144"/>
      <c r="GH213" s="144"/>
      <c r="GI213" s="144"/>
      <c r="GJ213" s="144"/>
      <c r="GK213" s="144"/>
      <c r="GL213" s="144"/>
      <c r="GM213" s="144"/>
      <c r="GN213" s="144"/>
      <c r="GO213" s="144"/>
      <c r="GP213" s="144"/>
      <c r="GQ213" s="144"/>
      <c r="GR213" s="144"/>
      <c r="GS213" s="144"/>
      <c r="GT213" s="144"/>
      <c r="GU213" s="144"/>
      <c r="GV213" s="144"/>
      <c r="GW213" s="144"/>
      <c r="GX213" s="144"/>
      <c r="GY213" s="144"/>
      <c r="GZ213" s="144"/>
      <c r="HA213" s="144"/>
      <c r="HB213" s="144"/>
      <c r="HC213" s="144"/>
      <c r="HD213" s="144"/>
      <c r="HE213" s="144"/>
      <c r="HF213" s="144"/>
      <c r="HG213" s="144"/>
      <c r="HH213" s="144"/>
      <c r="HI213" s="144"/>
      <c r="HJ213" s="144"/>
      <c r="HK213" s="144"/>
      <c r="HL213" s="144"/>
      <c r="HM213" s="144"/>
      <c r="HN213" s="144"/>
      <c r="HO213" s="144"/>
      <c r="HP213" s="144"/>
      <c r="HQ213" s="144"/>
      <c r="HR213" s="144"/>
      <c r="HS213" s="144"/>
      <c r="HT213" s="144"/>
      <c r="HU213" s="144"/>
      <c r="HV213" s="144"/>
      <c r="HW213" s="144"/>
      <c r="HX213" s="144"/>
      <c r="HY213" s="144"/>
      <c r="HZ213" s="144"/>
      <c r="IA213" s="144"/>
      <c r="IB213" s="144"/>
      <c r="IC213" s="144"/>
      <c r="ID213" s="144"/>
      <c r="IE213" s="144"/>
      <c r="IF213" s="144"/>
      <c r="IG213" s="144"/>
      <c r="IH213" s="144"/>
      <c r="II213" s="144"/>
      <c r="IJ213" s="144"/>
      <c r="IK213" s="144"/>
    </row>
    <row r="214" spans="1:245" x14ac:dyDescent="0.25">
      <c r="A214" s="158"/>
      <c r="B214" s="211" t="s">
        <v>277</v>
      </c>
      <c r="C214" s="160" t="s">
        <v>24</v>
      </c>
      <c r="D214" s="165">
        <v>50</v>
      </c>
      <c r="E214" s="162"/>
      <c r="F214" s="165"/>
      <c r="G214" s="160"/>
      <c r="H214" s="162"/>
      <c r="I214" s="160"/>
      <c r="J214" s="162"/>
      <c r="K214" s="163"/>
      <c r="L214" s="23" t="s">
        <v>302</v>
      </c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4"/>
      <c r="DF214" s="144"/>
      <c r="DG214" s="144"/>
      <c r="DH214" s="144"/>
      <c r="DI214" s="144"/>
      <c r="DJ214" s="144"/>
      <c r="DK214" s="144"/>
      <c r="DL214" s="144"/>
      <c r="DM214" s="144"/>
      <c r="DN214" s="144"/>
      <c r="DO214" s="144"/>
      <c r="DP214" s="144"/>
      <c r="DQ214" s="144"/>
      <c r="DR214" s="144"/>
      <c r="DS214" s="144"/>
      <c r="DT214" s="144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  <c r="EP214" s="144"/>
      <c r="EQ214" s="144"/>
      <c r="ER214" s="1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4"/>
      <c r="FC214" s="144"/>
      <c r="FD214" s="144"/>
      <c r="FE214" s="144"/>
      <c r="FF214" s="144"/>
      <c r="FG214" s="144"/>
      <c r="FH214" s="144"/>
      <c r="FI214" s="144"/>
      <c r="FJ214" s="144"/>
      <c r="FK214" s="144"/>
      <c r="FL214" s="144"/>
      <c r="FM214" s="144"/>
      <c r="FN214" s="144"/>
      <c r="FO214" s="144"/>
      <c r="FP214" s="144"/>
      <c r="FQ214" s="144"/>
      <c r="FR214" s="144"/>
      <c r="FS214" s="144"/>
      <c r="FT214" s="144"/>
      <c r="FU214" s="144"/>
      <c r="FV214" s="144"/>
      <c r="FW214" s="144"/>
      <c r="FX214" s="144"/>
      <c r="FY214" s="144"/>
      <c r="FZ214" s="144"/>
      <c r="GA214" s="144"/>
      <c r="GB214" s="144"/>
      <c r="GC214" s="144"/>
      <c r="GD214" s="144"/>
      <c r="GE214" s="144"/>
      <c r="GF214" s="144"/>
      <c r="GG214" s="144"/>
      <c r="GH214" s="144"/>
      <c r="GI214" s="144"/>
      <c r="GJ214" s="144"/>
      <c r="GK214" s="144"/>
      <c r="GL214" s="144"/>
      <c r="GM214" s="144"/>
      <c r="GN214" s="144"/>
      <c r="GO214" s="144"/>
      <c r="GP214" s="144"/>
      <c r="GQ214" s="144"/>
      <c r="GR214" s="144"/>
      <c r="GS214" s="144"/>
      <c r="GT214" s="144"/>
      <c r="GU214" s="144"/>
      <c r="GV214" s="144"/>
      <c r="GW214" s="144"/>
      <c r="GX214" s="144"/>
      <c r="GY214" s="144"/>
      <c r="GZ214" s="144"/>
      <c r="HA214" s="144"/>
      <c r="HB214" s="144"/>
      <c r="HC214" s="144"/>
      <c r="HD214" s="144"/>
      <c r="HE214" s="144"/>
      <c r="HF214" s="144"/>
      <c r="HG214" s="144"/>
      <c r="HH214" s="144"/>
      <c r="HI214" s="144"/>
      <c r="HJ214" s="144"/>
      <c r="HK214" s="144"/>
      <c r="HL214" s="144"/>
      <c r="HM214" s="144"/>
      <c r="HN214" s="144"/>
      <c r="HO214" s="144"/>
      <c r="HP214" s="144"/>
      <c r="HQ214" s="144"/>
      <c r="HR214" s="144"/>
      <c r="HS214" s="144"/>
      <c r="HT214" s="144"/>
      <c r="HU214" s="144"/>
      <c r="HV214" s="144"/>
      <c r="HW214" s="144"/>
      <c r="HX214" s="144"/>
      <c r="HY214" s="144"/>
      <c r="HZ214" s="144"/>
      <c r="IA214" s="144"/>
      <c r="IB214" s="144"/>
      <c r="IC214" s="144"/>
      <c r="ID214" s="144"/>
      <c r="IE214" s="144"/>
      <c r="IF214" s="144"/>
      <c r="IG214" s="144"/>
      <c r="IH214" s="144"/>
      <c r="II214" s="144"/>
      <c r="IJ214" s="144"/>
      <c r="IK214" s="144"/>
    </row>
    <row r="215" spans="1:245" x14ac:dyDescent="0.25">
      <c r="A215" s="158"/>
      <c r="B215" s="164" t="s">
        <v>40</v>
      </c>
      <c r="C215" s="160" t="s">
        <v>19</v>
      </c>
      <c r="D215" s="162">
        <v>1.8120000000000001</v>
      </c>
      <c r="E215" s="160"/>
      <c r="F215" s="162"/>
      <c r="G215" s="160"/>
      <c r="H215" s="162"/>
      <c r="I215" s="160"/>
      <c r="J215" s="162"/>
      <c r="K215" s="163"/>
      <c r="L215" s="23" t="s">
        <v>302</v>
      </c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4"/>
      <c r="CM215" s="144"/>
      <c r="CN215" s="144"/>
      <c r="CO215" s="144"/>
      <c r="CP215" s="144"/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  <c r="DE215" s="144"/>
      <c r="DF215" s="144"/>
      <c r="DG215" s="144"/>
      <c r="DH215" s="144"/>
      <c r="DI215" s="144"/>
      <c r="DJ215" s="144"/>
      <c r="DK215" s="144"/>
      <c r="DL215" s="144"/>
      <c r="DM215" s="144"/>
      <c r="DN215" s="144"/>
      <c r="DO215" s="144"/>
      <c r="DP215" s="144"/>
      <c r="DQ215" s="144"/>
      <c r="DR215" s="144"/>
      <c r="DS215" s="144"/>
      <c r="DT215" s="144"/>
      <c r="DU215" s="144"/>
      <c r="DV215" s="144"/>
      <c r="DW215" s="144"/>
      <c r="DX215" s="144"/>
      <c r="DY215" s="144"/>
      <c r="DZ215" s="144"/>
      <c r="EA215" s="144"/>
      <c r="EB215" s="144"/>
      <c r="EC215" s="144"/>
      <c r="ED215" s="144"/>
      <c r="EE215" s="144"/>
      <c r="EF215" s="144"/>
      <c r="EG215" s="144"/>
      <c r="EH215" s="144"/>
      <c r="EI215" s="144"/>
      <c r="EJ215" s="144"/>
      <c r="EK215" s="144"/>
      <c r="EL215" s="144"/>
      <c r="EM215" s="144"/>
      <c r="EN215" s="144"/>
      <c r="EO215" s="144"/>
      <c r="EP215" s="144"/>
      <c r="EQ215" s="144"/>
      <c r="ER215" s="144"/>
      <c r="ES215" s="144"/>
      <c r="ET215" s="144"/>
      <c r="EU215" s="144"/>
      <c r="EV215" s="144"/>
      <c r="EW215" s="144"/>
      <c r="EX215" s="144"/>
      <c r="EY215" s="144"/>
      <c r="EZ215" s="144"/>
      <c r="FA215" s="144"/>
      <c r="FB215" s="144"/>
      <c r="FC215" s="144"/>
      <c r="FD215" s="144"/>
      <c r="FE215" s="144"/>
      <c r="FF215" s="144"/>
      <c r="FG215" s="144"/>
      <c r="FH215" s="144"/>
      <c r="FI215" s="144"/>
      <c r="FJ215" s="144"/>
      <c r="FK215" s="144"/>
      <c r="FL215" s="144"/>
      <c r="FM215" s="144"/>
      <c r="FN215" s="144"/>
      <c r="FO215" s="144"/>
      <c r="FP215" s="144"/>
      <c r="FQ215" s="144"/>
      <c r="FR215" s="144"/>
      <c r="FS215" s="144"/>
      <c r="FT215" s="144"/>
      <c r="FU215" s="144"/>
      <c r="FV215" s="144"/>
      <c r="FW215" s="144"/>
      <c r="FX215" s="144"/>
      <c r="FY215" s="144"/>
      <c r="FZ215" s="144"/>
      <c r="GA215" s="144"/>
      <c r="GB215" s="144"/>
      <c r="GC215" s="144"/>
      <c r="GD215" s="144"/>
      <c r="GE215" s="144"/>
      <c r="GF215" s="144"/>
      <c r="GG215" s="144"/>
      <c r="GH215" s="144"/>
      <c r="GI215" s="144"/>
      <c r="GJ215" s="144"/>
      <c r="GK215" s="144"/>
      <c r="GL215" s="144"/>
      <c r="GM215" s="144"/>
      <c r="GN215" s="144"/>
      <c r="GO215" s="144"/>
      <c r="GP215" s="144"/>
      <c r="GQ215" s="144"/>
      <c r="GR215" s="144"/>
      <c r="GS215" s="144"/>
      <c r="GT215" s="144"/>
      <c r="GU215" s="144"/>
      <c r="GV215" s="144"/>
      <c r="GW215" s="144"/>
      <c r="GX215" s="144"/>
      <c r="GY215" s="144"/>
      <c r="GZ215" s="144"/>
      <c r="HA215" s="144"/>
      <c r="HB215" s="144"/>
      <c r="HC215" s="144"/>
      <c r="HD215" s="144"/>
      <c r="HE215" s="144"/>
      <c r="HF215" s="144"/>
      <c r="HG215" s="144"/>
      <c r="HH215" s="144"/>
      <c r="HI215" s="144"/>
      <c r="HJ215" s="144"/>
      <c r="HK215" s="144"/>
      <c r="HL215" s="144"/>
      <c r="HM215" s="144"/>
      <c r="HN215" s="144"/>
      <c r="HO215" s="144"/>
      <c r="HP215" s="144"/>
      <c r="HQ215" s="144"/>
      <c r="HR215" s="144"/>
      <c r="HS215" s="144"/>
      <c r="HT215" s="144"/>
      <c r="HU215" s="144"/>
      <c r="HV215" s="144"/>
      <c r="HW215" s="144"/>
      <c r="HX215" s="144"/>
      <c r="HY215" s="144"/>
      <c r="HZ215" s="144"/>
      <c r="IA215" s="144"/>
      <c r="IB215" s="144"/>
      <c r="IC215" s="144"/>
      <c r="ID215" s="144"/>
      <c r="IE215" s="144"/>
      <c r="IF215" s="144"/>
      <c r="IG215" s="144"/>
      <c r="IH215" s="144"/>
      <c r="II215" s="144"/>
      <c r="IJ215" s="144"/>
      <c r="IK215" s="144"/>
    </row>
    <row r="216" spans="1:245" x14ac:dyDescent="0.25">
      <c r="A216" s="158">
        <v>38</v>
      </c>
      <c r="B216" s="212" t="s">
        <v>280</v>
      </c>
      <c r="C216" s="160" t="s">
        <v>24</v>
      </c>
      <c r="D216" s="161">
        <v>50</v>
      </c>
      <c r="E216" s="160"/>
      <c r="F216" s="162"/>
      <c r="G216" s="160"/>
      <c r="H216" s="162"/>
      <c r="I216" s="160"/>
      <c r="J216" s="162"/>
      <c r="K216" s="163"/>
      <c r="L216" s="23"/>
    </row>
    <row r="217" spans="1:245" x14ac:dyDescent="0.25">
      <c r="A217" s="158"/>
      <c r="B217" s="164" t="s">
        <v>14</v>
      </c>
      <c r="C217" s="160" t="s">
        <v>15</v>
      </c>
      <c r="D217" s="162">
        <v>3</v>
      </c>
      <c r="E217" s="160"/>
      <c r="F217" s="162"/>
      <c r="G217" s="165"/>
      <c r="H217" s="162"/>
      <c r="I217" s="160"/>
      <c r="J217" s="162"/>
      <c r="K217" s="163"/>
      <c r="L217" s="23" t="s">
        <v>304</v>
      </c>
    </row>
    <row r="218" spans="1:245" x14ac:dyDescent="0.25">
      <c r="A218" s="158"/>
      <c r="B218" s="164" t="s">
        <v>18</v>
      </c>
      <c r="C218" s="160" t="s">
        <v>19</v>
      </c>
      <c r="D218" s="162">
        <v>2.96</v>
      </c>
      <c r="E218" s="160"/>
      <c r="F218" s="162"/>
      <c r="G218" s="162"/>
      <c r="H218" s="162"/>
      <c r="I218" s="162"/>
      <c r="J218" s="162"/>
      <c r="K218" s="163"/>
      <c r="L218" s="23" t="s">
        <v>304</v>
      </c>
    </row>
    <row r="219" spans="1:245" x14ac:dyDescent="0.25">
      <c r="A219" s="158"/>
      <c r="B219" s="176" t="s">
        <v>21</v>
      </c>
      <c r="C219" s="160"/>
      <c r="D219" s="162"/>
      <c r="E219" s="160"/>
      <c r="F219" s="162"/>
      <c r="G219" s="160"/>
      <c r="H219" s="162"/>
      <c r="I219" s="160"/>
      <c r="J219" s="162"/>
      <c r="K219" s="163"/>
      <c r="L219" s="23"/>
    </row>
    <row r="220" spans="1:245" x14ac:dyDescent="0.25">
      <c r="A220" s="158"/>
      <c r="B220" s="164" t="s">
        <v>281</v>
      </c>
      <c r="C220" s="160" t="s">
        <v>24</v>
      </c>
      <c r="D220" s="165">
        <v>50</v>
      </c>
      <c r="E220" s="162"/>
      <c r="F220" s="165"/>
      <c r="G220" s="160"/>
      <c r="H220" s="162"/>
      <c r="I220" s="160"/>
      <c r="J220" s="162"/>
      <c r="K220" s="175"/>
      <c r="L220" s="23" t="s">
        <v>302</v>
      </c>
    </row>
    <row r="221" spans="1:245" ht="13.5" thickBot="1" x14ac:dyDescent="0.3">
      <c r="A221" s="158"/>
      <c r="B221" s="164" t="s">
        <v>40</v>
      </c>
      <c r="C221" s="160" t="s">
        <v>19</v>
      </c>
      <c r="D221" s="162">
        <v>4.3799999999999999E-2</v>
      </c>
      <c r="E221" s="160"/>
      <c r="F221" s="162"/>
      <c r="G221" s="160"/>
      <c r="H221" s="162"/>
      <c r="I221" s="160"/>
      <c r="J221" s="162"/>
      <c r="K221" s="163"/>
      <c r="L221" s="23" t="s">
        <v>302</v>
      </c>
    </row>
    <row r="222" spans="1:245" ht="13.5" thickBot="1" x14ac:dyDescent="0.3">
      <c r="A222" s="178"/>
      <c r="B222" s="179" t="s">
        <v>284</v>
      </c>
      <c r="C222" s="180"/>
      <c r="D222" s="181"/>
      <c r="E222" s="181"/>
      <c r="F222" s="181">
        <f>SUM(F54:F221)</f>
        <v>0</v>
      </c>
      <c r="G222" s="180"/>
      <c r="H222" s="181">
        <f>SUM(H54:H221)</f>
        <v>0</v>
      </c>
      <c r="I222" s="180"/>
      <c r="J222" s="181">
        <f>SUM(J54:J221)</f>
        <v>0</v>
      </c>
      <c r="K222" s="182">
        <f>SUM(K54:K221)</f>
        <v>0</v>
      </c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  <c r="BY222" s="144"/>
      <c r="BZ222" s="144"/>
      <c r="CA222" s="144"/>
      <c r="CB222" s="144"/>
      <c r="CC222" s="144"/>
      <c r="CD222" s="144"/>
      <c r="CE222" s="144"/>
      <c r="CF222" s="144"/>
      <c r="CG222" s="144"/>
      <c r="CH222" s="144"/>
      <c r="CI222" s="144"/>
      <c r="CJ222" s="144"/>
      <c r="CK222" s="144"/>
      <c r="CL222" s="144"/>
      <c r="CM222" s="144"/>
      <c r="CN222" s="144"/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4"/>
      <c r="DO222" s="144"/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4"/>
      <c r="EP222" s="144"/>
      <c r="EQ222" s="144"/>
      <c r="ER222" s="144"/>
      <c r="ES222" s="144"/>
      <c r="ET222" s="144"/>
      <c r="EU222" s="144"/>
      <c r="EV222" s="144"/>
      <c r="EW222" s="144"/>
      <c r="EX222" s="144"/>
      <c r="EY222" s="144"/>
      <c r="EZ222" s="144"/>
      <c r="FA222" s="144"/>
      <c r="FB222" s="144"/>
      <c r="FC222" s="144"/>
      <c r="FD222" s="144"/>
      <c r="FE222" s="144"/>
      <c r="FF222" s="144"/>
      <c r="FG222" s="144"/>
      <c r="FH222" s="144"/>
      <c r="FI222" s="144"/>
      <c r="FJ222" s="144"/>
      <c r="FK222" s="144"/>
      <c r="FL222" s="144"/>
      <c r="FM222" s="144"/>
      <c r="FN222" s="144"/>
      <c r="FO222" s="144"/>
      <c r="FP222" s="144"/>
      <c r="FQ222" s="144"/>
      <c r="FR222" s="144"/>
      <c r="FS222" s="144"/>
      <c r="FT222" s="144"/>
      <c r="FU222" s="144"/>
      <c r="FV222" s="144"/>
      <c r="FW222" s="144"/>
      <c r="FX222" s="144"/>
      <c r="FY222" s="144"/>
      <c r="FZ222" s="144"/>
      <c r="GA222" s="144"/>
      <c r="GB222" s="144"/>
      <c r="GC222" s="144"/>
      <c r="GD222" s="144"/>
      <c r="GE222" s="144"/>
      <c r="GF222" s="144"/>
      <c r="GG222" s="144"/>
      <c r="GH222" s="144"/>
      <c r="GI222" s="144"/>
      <c r="GJ222" s="144"/>
      <c r="GK222" s="144"/>
      <c r="GL222" s="144"/>
      <c r="GM222" s="144"/>
      <c r="GN222" s="144"/>
      <c r="GO222" s="144"/>
      <c r="GP222" s="144"/>
      <c r="GQ222" s="144"/>
      <c r="GR222" s="144"/>
      <c r="GS222" s="144"/>
      <c r="GT222" s="144"/>
      <c r="GU222" s="144"/>
      <c r="GV222" s="144"/>
      <c r="GW222" s="144"/>
      <c r="GX222" s="144"/>
      <c r="GY222" s="144"/>
      <c r="GZ222" s="144"/>
      <c r="HA222" s="144"/>
      <c r="HB222" s="144"/>
      <c r="HC222" s="144"/>
      <c r="HD222" s="144"/>
      <c r="HE222" s="144"/>
      <c r="HF222" s="144"/>
      <c r="HG222" s="144"/>
      <c r="HH222" s="144"/>
      <c r="HI222" s="144"/>
      <c r="HJ222" s="144"/>
      <c r="HK222" s="144"/>
      <c r="HL222" s="144"/>
      <c r="HM222" s="144"/>
      <c r="HN222" s="144"/>
      <c r="HO222" s="144"/>
      <c r="HP222" s="144"/>
      <c r="HQ222" s="144"/>
      <c r="HR222" s="144"/>
      <c r="HS222" s="144"/>
      <c r="HT222" s="144"/>
      <c r="HU222" s="144"/>
      <c r="HV222" s="144"/>
      <c r="HW222" s="144"/>
      <c r="HX222" s="144"/>
      <c r="HY222" s="144"/>
      <c r="HZ222" s="144"/>
      <c r="IA222" s="144"/>
      <c r="IB222" s="144"/>
      <c r="IC222" s="144"/>
      <c r="ID222" s="144"/>
      <c r="IE222" s="144"/>
      <c r="IF222" s="144"/>
      <c r="IG222" s="144"/>
      <c r="IH222" s="144"/>
      <c r="II222" s="144"/>
      <c r="IJ222" s="144"/>
      <c r="IK222" s="144"/>
    </row>
    <row r="223" spans="1:245" ht="13.5" thickBot="1" x14ac:dyDescent="0.3">
      <c r="A223" s="219"/>
      <c r="B223" s="220" t="s">
        <v>41</v>
      </c>
      <c r="C223" s="221"/>
      <c r="D223" s="222"/>
      <c r="E223" s="222"/>
      <c r="F223" s="222">
        <f>F21+F51+F222</f>
        <v>0</v>
      </c>
      <c r="G223" s="221"/>
      <c r="H223" s="222">
        <f>H21+H51+H222</f>
        <v>0</v>
      </c>
      <c r="I223" s="221"/>
      <c r="J223" s="222">
        <f>J21+J51+J222</f>
        <v>0</v>
      </c>
      <c r="K223" s="223">
        <f>K21+K51+K222</f>
        <v>0</v>
      </c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  <c r="BO223" s="144"/>
      <c r="BP223" s="144"/>
      <c r="BQ223" s="144"/>
      <c r="BR223" s="144"/>
      <c r="BS223" s="144"/>
      <c r="BT223" s="144"/>
      <c r="BU223" s="144"/>
      <c r="BV223" s="144"/>
      <c r="BW223" s="144"/>
      <c r="BX223" s="144"/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44"/>
      <c r="CO223" s="144"/>
      <c r="CP223" s="144"/>
      <c r="CQ223" s="144"/>
      <c r="CR223" s="144"/>
      <c r="CS223" s="144"/>
      <c r="CT223" s="144"/>
      <c r="CU223" s="144"/>
      <c r="CV223" s="144"/>
      <c r="CW223" s="144"/>
      <c r="CX223" s="144"/>
      <c r="CY223" s="144"/>
      <c r="CZ223" s="144"/>
      <c r="DA223" s="144"/>
      <c r="DB223" s="144"/>
      <c r="DC223" s="144"/>
      <c r="DD223" s="144"/>
      <c r="DE223" s="144"/>
      <c r="DF223" s="144"/>
      <c r="DG223" s="144"/>
      <c r="DH223" s="144"/>
      <c r="DI223" s="144"/>
      <c r="DJ223" s="144"/>
      <c r="DK223" s="144"/>
      <c r="DL223" s="144"/>
      <c r="DM223" s="144"/>
      <c r="DN223" s="144"/>
      <c r="DO223" s="144"/>
      <c r="DP223" s="144"/>
      <c r="DQ223" s="144"/>
      <c r="DR223" s="144"/>
      <c r="DS223" s="144"/>
      <c r="DT223" s="144"/>
      <c r="DU223" s="144"/>
      <c r="DV223" s="144"/>
      <c r="DW223" s="144"/>
      <c r="DX223" s="144"/>
      <c r="DY223" s="144"/>
      <c r="DZ223" s="144"/>
      <c r="EA223" s="144"/>
      <c r="EB223" s="144"/>
      <c r="EC223" s="144"/>
      <c r="ED223" s="144"/>
      <c r="EE223" s="144"/>
      <c r="EF223" s="144"/>
      <c r="EG223" s="144"/>
      <c r="EH223" s="144"/>
      <c r="EI223" s="144"/>
      <c r="EJ223" s="144"/>
      <c r="EK223" s="144"/>
      <c r="EL223" s="144"/>
      <c r="EM223" s="144"/>
      <c r="EN223" s="144"/>
      <c r="EO223" s="144"/>
      <c r="EP223" s="144"/>
      <c r="EQ223" s="144"/>
      <c r="ER223" s="144"/>
      <c r="ES223" s="144"/>
      <c r="ET223" s="144"/>
      <c r="EU223" s="144"/>
      <c r="EV223" s="144"/>
      <c r="EW223" s="144"/>
      <c r="EX223" s="144"/>
      <c r="EY223" s="144"/>
      <c r="EZ223" s="144"/>
      <c r="FA223" s="144"/>
      <c r="FB223" s="144"/>
      <c r="FC223" s="144"/>
      <c r="FD223" s="144"/>
      <c r="FE223" s="144"/>
      <c r="FF223" s="144"/>
      <c r="FG223" s="144"/>
      <c r="FH223" s="144"/>
      <c r="FI223" s="144"/>
      <c r="FJ223" s="144"/>
      <c r="FK223" s="144"/>
      <c r="FL223" s="144"/>
      <c r="FM223" s="144"/>
      <c r="FN223" s="144"/>
      <c r="FO223" s="144"/>
      <c r="FP223" s="144"/>
      <c r="FQ223" s="144"/>
      <c r="FR223" s="144"/>
      <c r="FS223" s="144"/>
      <c r="FT223" s="144"/>
      <c r="FU223" s="144"/>
      <c r="FV223" s="144"/>
      <c r="FW223" s="144"/>
      <c r="FX223" s="144"/>
      <c r="FY223" s="144"/>
      <c r="FZ223" s="144"/>
      <c r="GA223" s="144"/>
      <c r="GB223" s="144"/>
      <c r="GC223" s="144"/>
      <c r="GD223" s="144"/>
      <c r="GE223" s="144"/>
      <c r="GF223" s="144"/>
      <c r="GG223" s="144"/>
      <c r="GH223" s="144"/>
      <c r="GI223" s="144"/>
      <c r="GJ223" s="144"/>
      <c r="GK223" s="144"/>
      <c r="GL223" s="144"/>
      <c r="GM223" s="144"/>
      <c r="GN223" s="144"/>
      <c r="GO223" s="144"/>
      <c r="GP223" s="144"/>
      <c r="GQ223" s="144"/>
      <c r="GR223" s="144"/>
      <c r="GS223" s="144"/>
      <c r="GT223" s="144"/>
      <c r="GU223" s="144"/>
      <c r="GV223" s="144"/>
      <c r="GW223" s="144"/>
      <c r="GX223" s="144"/>
      <c r="GY223" s="144"/>
      <c r="GZ223" s="144"/>
      <c r="HA223" s="144"/>
      <c r="HB223" s="144"/>
      <c r="HC223" s="144"/>
      <c r="HD223" s="144"/>
      <c r="HE223" s="144"/>
      <c r="HF223" s="144"/>
      <c r="HG223" s="144"/>
      <c r="HH223" s="144"/>
      <c r="HI223" s="144"/>
      <c r="HJ223" s="144"/>
      <c r="HK223" s="144"/>
      <c r="HL223" s="144"/>
      <c r="HM223" s="144"/>
      <c r="HN223" s="144"/>
      <c r="HO223" s="144"/>
      <c r="HP223" s="144"/>
      <c r="HQ223" s="144"/>
      <c r="HR223" s="144"/>
      <c r="HS223" s="144"/>
      <c r="HT223" s="144"/>
      <c r="HU223" s="144"/>
      <c r="HV223" s="144"/>
      <c r="HW223" s="144"/>
      <c r="HX223" s="144"/>
      <c r="HY223" s="144"/>
      <c r="HZ223" s="144"/>
      <c r="IA223" s="144"/>
      <c r="IB223" s="144"/>
      <c r="IC223" s="144"/>
      <c r="ID223" s="144"/>
      <c r="IE223" s="144"/>
      <c r="IF223" s="144"/>
      <c r="IG223" s="144"/>
      <c r="IH223" s="144"/>
      <c r="II223" s="144"/>
      <c r="IJ223" s="144"/>
      <c r="IK223" s="144"/>
    </row>
    <row r="224" spans="1:245" x14ac:dyDescent="0.25">
      <c r="A224" s="224"/>
      <c r="B224" s="225" t="s">
        <v>71</v>
      </c>
      <c r="C224" s="226"/>
      <c r="D224" s="227" t="s">
        <v>0</v>
      </c>
      <c r="E224" s="228"/>
      <c r="F224" s="229">
        <f>F223*C224</f>
        <v>0</v>
      </c>
      <c r="G224" s="230"/>
      <c r="H224" s="230"/>
      <c r="I224" s="230"/>
      <c r="J224" s="227"/>
      <c r="K224" s="231">
        <f>F224</f>
        <v>0</v>
      </c>
    </row>
    <row r="225" spans="1:245" x14ac:dyDescent="0.25">
      <c r="A225" s="232"/>
      <c r="B225" s="233" t="s">
        <v>1</v>
      </c>
      <c r="C225" s="234"/>
      <c r="D225" s="235"/>
      <c r="E225" s="235"/>
      <c r="F225" s="235"/>
      <c r="G225" s="234"/>
      <c r="H225" s="235"/>
      <c r="I225" s="234"/>
      <c r="J225" s="235"/>
      <c r="K225" s="236">
        <f>SUM(K223:K224)</f>
        <v>0</v>
      </c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  <c r="BB225" s="237"/>
      <c r="BC225" s="237"/>
      <c r="BD225" s="237"/>
      <c r="BE225" s="237"/>
      <c r="BF225" s="237"/>
      <c r="BG225" s="237"/>
      <c r="BH225" s="237"/>
      <c r="BI225" s="237"/>
      <c r="BJ225" s="237"/>
      <c r="BK225" s="237"/>
      <c r="BL225" s="237"/>
      <c r="BM225" s="237"/>
      <c r="BN225" s="237"/>
      <c r="BO225" s="237"/>
      <c r="BP225" s="237"/>
      <c r="BQ225" s="237"/>
      <c r="BR225" s="237"/>
      <c r="BS225" s="237"/>
      <c r="BT225" s="237"/>
      <c r="BU225" s="237"/>
      <c r="BV225" s="237"/>
      <c r="BW225" s="237"/>
      <c r="BX225" s="237"/>
      <c r="BY225" s="237"/>
      <c r="BZ225" s="237"/>
      <c r="CA225" s="237"/>
      <c r="CB225" s="237"/>
      <c r="CC225" s="237"/>
      <c r="CD225" s="237"/>
      <c r="CE225" s="237"/>
      <c r="CF225" s="237"/>
      <c r="CG225" s="237"/>
      <c r="CH225" s="237"/>
      <c r="CI225" s="237"/>
      <c r="CJ225" s="237"/>
      <c r="CK225" s="237"/>
      <c r="CL225" s="237"/>
      <c r="CM225" s="237"/>
      <c r="CN225" s="237"/>
      <c r="CO225" s="237"/>
      <c r="CP225" s="237"/>
      <c r="CQ225" s="237"/>
      <c r="CR225" s="237"/>
      <c r="CS225" s="237"/>
      <c r="CT225" s="237"/>
      <c r="CU225" s="237"/>
      <c r="CV225" s="237"/>
      <c r="CW225" s="237"/>
      <c r="CX225" s="237"/>
      <c r="CY225" s="237"/>
      <c r="CZ225" s="237"/>
      <c r="DA225" s="237"/>
      <c r="DB225" s="237"/>
      <c r="DC225" s="237"/>
      <c r="DD225" s="237"/>
      <c r="DE225" s="237"/>
      <c r="DF225" s="237"/>
      <c r="DG225" s="237"/>
      <c r="DH225" s="237"/>
      <c r="DI225" s="237"/>
      <c r="DJ225" s="237"/>
      <c r="DK225" s="237"/>
      <c r="DL225" s="237"/>
      <c r="DM225" s="237"/>
      <c r="DN225" s="237"/>
      <c r="DO225" s="237"/>
      <c r="DP225" s="237"/>
      <c r="DQ225" s="237"/>
      <c r="DR225" s="237"/>
      <c r="DS225" s="237"/>
      <c r="DT225" s="237"/>
      <c r="DU225" s="237"/>
      <c r="DV225" s="237"/>
      <c r="DW225" s="237"/>
      <c r="DX225" s="237"/>
      <c r="DY225" s="237"/>
      <c r="DZ225" s="237"/>
      <c r="EA225" s="237"/>
      <c r="EB225" s="237"/>
      <c r="EC225" s="237"/>
      <c r="ED225" s="237"/>
      <c r="EE225" s="237"/>
      <c r="EF225" s="237"/>
      <c r="EG225" s="237"/>
      <c r="EH225" s="237"/>
      <c r="EI225" s="237"/>
      <c r="EJ225" s="237"/>
      <c r="EK225" s="237"/>
      <c r="EL225" s="237"/>
      <c r="EM225" s="237"/>
      <c r="EN225" s="237"/>
      <c r="EO225" s="237"/>
      <c r="EP225" s="237"/>
      <c r="EQ225" s="237"/>
      <c r="ER225" s="237"/>
      <c r="ES225" s="237"/>
      <c r="ET225" s="237"/>
      <c r="EU225" s="237"/>
      <c r="EV225" s="237"/>
      <c r="EW225" s="237"/>
      <c r="EX225" s="237"/>
      <c r="EY225" s="237"/>
      <c r="EZ225" s="237"/>
      <c r="FA225" s="237"/>
      <c r="FB225" s="237"/>
      <c r="FC225" s="237"/>
      <c r="FD225" s="237"/>
      <c r="FE225" s="237"/>
      <c r="FF225" s="237"/>
      <c r="FG225" s="237"/>
      <c r="FH225" s="237"/>
      <c r="FI225" s="237"/>
      <c r="FJ225" s="237"/>
      <c r="FK225" s="237"/>
      <c r="FL225" s="237"/>
      <c r="FM225" s="237"/>
      <c r="FN225" s="237"/>
      <c r="FO225" s="237"/>
      <c r="FP225" s="237"/>
      <c r="FQ225" s="237"/>
      <c r="FR225" s="237"/>
      <c r="FS225" s="237"/>
      <c r="FT225" s="237"/>
      <c r="FU225" s="237"/>
      <c r="FV225" s="237"/>
      <c r="FW225" s="237"/>
      <c r="FX225" s="237"/>
      <c r="FY225" s="237"/>
      <c r="FZ225" s="237"/>
      <c r="GA225" s="237"/>
      <c r="GB225" s="237"/>
      <c r="GC225" s="237"/>
      <c r="GD225" s="237"/>
      <c r="GE225" s="237"/>
      <c r="GF225" s="237"/>
      <c r="GG225" s="237"/>
      <c r="GH225" s="237"/>
      <c r="GI225" s="237"/>
      <c r="GJ225" s="237"/>
      <c r="GK225" s="237"/>
      <c r="GL225" s="237"/>
      <c r="GM225" s="237"/>
      <c r="GN225" s="237"/>
      <c r="GO225" s="237"/>
      <c r="GP225" s="237"/>
      <c r="GQ225" s="237"/>
      <c r="GR225" s="237"/>
      <c r="GS225" s="237"/>
      <c r="GT225" s="237"/>
      <c r="GU225" s="237"/>
      <c r="GV225" s="237"/>
      <c r="GW225" s="237"/>
      <c r="GX225" s="237"/>
      <c r="GY225" s="237"/>
      <c r="GZ225" s="237"/>
      <c r="HA225" s="237"/>
      <c r="HB225" s="237"/>
      <c r="HC225" s="237"/>
      <c r="HD225" s="237"/>
      <c r="HE225" s="237"/>
      <c r="HF225" s="237"/>
      <c r="HG225" s="237"/>
      <c r="HH225" s="237"/>
      <c r="HI225" s="237"/>
      <c r="HJ225" s="237"/>
      <c r="HK225" s="237"/>
      <c r="HL225" s="237"/>
      <c r="HM225" s="237"/>
      <c r="HN225" s="237"/>
      <c r="HO225" s="237"/>
      <c r="HP225" s="237"/>
      <c r="HQ225" s="237"/>
      <c r="HR225" s="237"/>
      <c r="HS225" s="237"/>
      <c r="HT225" s="237"/>
      <c r="HU225" s="237"/>
      <c r="HV225" s="237"/>
      <c r="HW225" s="237"/>
      <c r="HX225" s="237"/>
      <c r="HY225" s="237"/>
      <c r="HZ225" s="237"/>
      <c r="IA225" s="237"/>
      <c r="IB225" s="237"/>
      <c r="IC225" s="237"/>
      <c r="ID225" s="237"/>
      <c r="IE225" s="237"/>
      <c r="IF225" s="237"/>
      <c r="IG225" s="237"/>
      <c r="IH225" s="237"/>
      <c r="II225" s="237"/>
      <c r="IJ225" s="237"/>
      <c r="IK225" s="237"/>
    </row>
    <row r="226" spans="1:245" x14ac:dyDescent="0.25">
      <c r="A226" s="238"/>
      <c r="B226" s="239" t="s">
        <v>286</v>
      </c>
      <c r="C226" s="52"/>
      <c r="D226" s="240"/>
      <c r="E226" s="30"/>
      <c r="F226" s="241"/>
      <c r="G226" s="241"/>
      <c r="H226" s="241"/>
      <c r="I226" s="241"/>
      <c r="J226" s="241"/>
      <c r="K226" s="187">
        <f>(K21+K51)*C226</f>
        <v>0</v>
      </c>
    </row>
    <row r="227" spans="1:245" ht="25.5" x14ac:dyDescent="0.25">
      <c r="A227" s="238"/>
      <c r="B227" s="239" t="s">
        <v>69</v>
      </c>
      <c r="C227" s="52"/>
      <c r="D227" s="240"/>
      <c r="E227" s="30"/>
      <c r="F227" s="241"/>
      <c r="G227" s="241"/>
      <c r="H227" s="241"/>
      <c r="I227" s="241"/>
      <c r="J227" s="241"/>
      <c r="K227" s="187">
        <f>H222*C227</f>
        <v>0</v>
      </c>
    </row>
    <row r="228" spans="1:245" x14ac:dyDescent="0.25">
      <c r="A228" s="238"/>
      <c r="B228" s="242" t="s">
        <v>1</v>
      </c>
      <c r="C228" s="30"/>
      <c r="D228" s="240"/>
      <c r="E228" s="30"/>
      <c r="F228" s="241"/>
      <c r="G228" s="241"/>
      <c r="H228" s="241"/>
      <c r="I228" s="241"/>
      <c r="J228" s="241"/>
      <c r="K228" s="243">
        <f>SUM(K225:K227)</f>
        <v>0</v>
      </c>
    </row>
    <row r="229" spans="1:245" x14ac:dyDescent="0.25">
      <c r="A229" s="238"/>
      <c r="B229" s="188" t="s">
        <v>70</v>
      </c>
      <c r="C229" s="52"/>
      <c r="D229" s="240"/>
      <c r="E229" s="30"/>
      <c r="F229" s="241"/>
      <c r="G229" s="241"/>
      <c r="H229" s="241"/>
      <c r="I229" s="241"/>
      <c r="J229" s="241"/>
      <c r="K229" s="187">
        <f>K228*C229</f>
        <v>0</v>
      </c>
    </row>
    <row r="230" spans="1:245" x14ac:dyDescent="0.25">
      <c r="A230" s="238"/>
      <c r="B230" s="242" t="s">
        <v>1</v>
      </c>
      <c r="C230" s="30"/>
      <c r="D230" s="240"/>
      <c r="E230" s="30"/>
      <c r="F230" s="241"/>
      <c r="G230" s="241"/>
      <c r="H230" s="241"/>
      <c r="I230" s="241"/>
      <c r="J230" s="241"/>
      <c r="K230" s="243">
        <f>SUM(K228:K229)</f>
        <v>0</v>
      </c>
    </row>
    <row r="231" spans="1:245" x14ac:dyDescent="0.25">
      <c r="A231" s="238"/>
      <c r="B231" s="239" t="s">
        <v>306</v>
      </c>
      <c r="C231" s="52"/>
      <c r="D231" s="240"/>
      <c r="E231" s="30"/>
      <c r="F231" s="241"/>
      <c r="G231" s="241"/>
      <c r="H231" s="241"/>
      <c r="I231" s="241"/>
      <c r="J231" s="241"/>
      <c r="K231" s="187">
        <f>K230*C231</f>
        <v>0</v>
      </c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  <c r="BO231" s="144"/>
      <c r="BP231" s="144"/>
      <c r="BQ231" s="144"/>
      <c r="BR231" s="144"/>
      <c r="BS231" s="144"/>
      <c r="BT231" s="144"/>
      <c r="BU231" s="144"/>
      <c r="BV231" s="144"/>
      <c r="BW231" s="144"/>
      <c r="BX231" s="144"/>
      <c r="BY231" s="144"/>
      <c r="BZ231" s="144"/>
      <c r="CA231" s="144"/>
      <c r="CB231" s="144"/>
      <c r="CC231" s="144"/>
      <c r="CD231" s="144"/>
      <c r="CE231" s="144"/>
      <c r="CF231" s="144"/>
      <c r="CG231" s="144"/>
      <c r="CH231" s="144"/>
      <c r="CI231" s="144"/>
      <c r="CJ231" s="144"/>
      <c r="CK231" s="144"/>
      <c r="CL231" s="144"/>
      <c r="CM231" s="144"/>
      <c r="CN231" s="144"/>
      <c r="CO231" s="144"/>
      <c r="CP231" s="144"/>
      <c r="CQ231" s="144"/>
      <c r="CR231" s="144"/>
      <c r="CS231" s="144"/>
      <c r="CT231" s="144"/>
      <c r="CU231" s="144"/>
      <c r="CV231" s="144"/>
      <c r="CW231" s="144"/>
      <c r="CX231" s="144"/>
      <c r="CY231" s="144"/>
      <c r="CZ231" s="144"/>
      <c r="DA231" s="144"/>
      <c r="DB231" s="144"/>
      <c r="DC231" s="144"/>
      <c r="DD231" s="144"/>
      <c r="DE231" s="144"/>
      <c r="DF231" s="144"/>
      <c r="DG231" s="144"/>
      <c r="DH231" s="144"/>
      <c r="DI231" s="144"/>
      <c r="DJ231" s="144"/>
      <c r="DK231" s="144"/>
      <c r="DL231" s="144"/>
      <c r="DM231" s="144"/>
      <c r="DN231" s="144"/>
      <c r="DO231" s="144"/>
      <c r="DP231" s="144"/>
      <c r="DQ231" s="144"/>
      <c r="DR231" s="144"/>
      <c r="DS231" s="144"/>
      <c r="DT231" s="144"/>
      <c r="DU231" s="144"/>
      <c r="DV231" s="144"/>
      <c r="DW231" s="144"/>
      <c r="DX231" s="144"/>
      <c r="DY231" s="144"/>
      <c r="DZ231" s="144"/>
      <c r="EA231" s="144"/>
      <c r="EB231" s="144"/>
      <c r="EC231" s="144"/>
      <c r="ED231" s="144"/>
      <c r="EE231" s="144"/>
      <c r="EF231" s="144"/>
      <c r="EG231" s="144"/>
      <c r="EH231" s="144"/>
      <c r="EI231" s="144"/>
      <c r="EJ231" s="144"/>
      <c r="EK231" s="144"/>
      <c r="EL231" s="144"/>
      <c r="EM231" s="144"/>
      <c r="EN231" s="144"/>
      <c r="EO231" s="144"/>
      <c r="EP231" s="144"/>
      <c r="EQ231" s="144"/>
      <c r="ER231" s="144"/>
      <c r="ES231" s="144"/>
      <c r="ET231" s="144"/>
      <c r="EU231" s="144"/>
      <c r="EV231" s="144"/>
      <c r="EW231" s="144"/>
      <c r="EX231" s="144"/>
      <c r="EY231" s="144"/>
      <c r="EZ231" s="144"/>
      <c r="FA231" s="144"/>
      <c r="FB231" s="144"/>
      <c r="FC231" s="144"/>
      <c r="FD231" s="144"/>
      <c r="FE231" s="144"/>
      <c r="FF231" s="144"/>
      <c r="FG231" s="144"/>
      <c r="FH231" s="144"/>
      <c r="FI231" s="144"/>
      <c r="FJ231" s="144"/>
      <c r="FK231" s="144"/>
      <c r="FL231" s="144"/>
      <c r="FM231" s="144"/>
      <c r="FN231" s="144"/>
      <c r="FO231" s="144"/>
      <c r="FP231" s="144"/>
      <c r="FQ231" s="144"/>
      <c r="FR231" s="144"/>
      <c r="FS231" s="144"/>
      <c r="FT231" s="144"/>
      <c r="FU231" s="144"/>
      <c r="FV231" s="144"/>
      <c r="FW231" s="144"/>
      <c r="FX231" s="144"/>
      <c r="FY231" s="144"/>
      <c r="FZ231" s="144"/>
      <c r="GA231" s="144"/>
      <c r="GB231" s="144"/>
      <c r="GC231" s="144"/>
      <c r="GD231" s="144"/>
      <c r="GE231" s="144"/>
      <c r="GF231" s="144"/>
      <c r="GG231" s="144"/>
      <c r="GH231" s="144"/>
      <c r="GI231" s="144"/>
      <c r="GJ231" s="144"/>
      <c r="GK231" s="144"/>
      <c r="GL231" s="144"/>
      <c r="GM231" s="144"/>
      <c r="GN231" s="144"/>
      <c r="GO231" s="144"/>
      <c r="GP231" s="144"/>
      <c r="GQ231" s="144"/>
      <c r="GR231" s="144"/>
      <c r="GS231" s="144"/>
      <c r="GT231" s="144"/>
      <c r="GU231" s="144"/>
      <c r="GV231" s="144"/>
      <c r="GW231" s="144"/>
      <c r="GX231" s="144"/>
      <c r="GY231" s="144"/>
      <c r="GZ231" s="144"/>
      <c r="HA231" s="144"/>
      <c r="HB231" s="144"/>
      <c r="HC231" s="144"/>
      <c r="HD231" s="144"/>
      <c r="HE231" s="144"/>
      <c r="HF231" s="144"/>
      <c r="HG231" s="144"/>
      <c r="HH231" s="144"/>
      <c r="HI231" s="144"/>
      <c r="HJ231" s="144"/>
      <c r="HK231" s="144"/>
      <c r="HL231" s="144"/>
      <c r="HM231" s="144"/>
      <c r="HN231" s="144"/>
      <c r="HO231" s="144"/>
      <c r="HP231" s="144"/>
      <c r="HQ231" s="144"/>
      <c r="HR231" s="144"/>
      <c r="HS231" s="144"/>
      <c r="HT231" s="144"/>
      <c r="HU231" s="144"/>
      <c r="HV231" s="144"/>
      <c r="HW231" s="144"/>
      <c r="HX231" s="144"/>
      <c r="HY231" s="144"/>
      <c r="HZ231" s="144"/>
      <c r="IA231" s="144"/>
      <c r="IB231" s="144"/>
      <c r="IC231" s="144"/>
      <c r="ID231" s="144"/>
      <c r="IE231" s="144"/>
      <c r="IF231" s="144"/>
      <c r="IG231" s="144"/>
      <c r="IH231" s="144"/>
      <c r="II231" s="144"/>
      <c r="IJ231" s="144"/>
      <c r="IK231" s="144"/>
    </row>
    <row r="232" spans="1:245" x14ac:dyDescent="0.25">
      <c r="A232" s="238"/>
      <c r="B232" s="244" t="s">
        <v>1</v>
      </c>
      <c r="C232" s="30"/>
      <c r="D232" s="240"/>
      <c r="E232" s="30"/>
      <c r="F232" s="241"/>
      <c r="G232" s="241"/>
      <c r="H232" s="241"/>
      <c r="I232" s="241"/>
      <c r="J232" s="241"/>
      <c r="K232" s="243">
        <f>K231+K230</f>
        <v>0</v>
      </c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144"/>
      <c r="BO232" s="144"/>
      <c r="BP232" s="144"/>
      <c r="BQ232" s="144"/>
      <c r="BR232" s="144"/>
      <c r="BS232" s="144"/>
      <c r="BT232" s="144"/>
      <c r="BU232" s="144"/>
      <c r="BV232" s="144"/>
      <c r="BW232" s="144"/>
      <c r="BX232" s="144"/>
      <c r="BY232" s="144"/>
      <c r="BZ232" s="144"/>
      <c r="CA232" s="144"/>
      <c r="CB232" s="144"/>
      <c r="CC232" s="144"/>
      <c r="CD232" s="144"/>
      <c r="CE232" s="144"/>
      <c r="CF232" s="144"/>
      <c r="CG232" s="144"/>
      <c r="CH232" s="144"/>
      <c r="CI232" s="144"/>
      <c r="CJ232" s="144"/>
      <c r="CK232" s="144"/>
      <c r="CL232" s="144"/>
      <c r="CM232" s="144"/>
      <c r="CN232" s="144"/>
      <c r="CO232" s="144"/>
      <c r="CP232" s="144"/>
      <c r="CQ232" s="144"/>
      <c r="CR232" s="144"/>
      <c r="CS232" s="144"/>
      <c r="CT232" s="144"/>
      <c r="CU232" s="144"/>
      <c r="CV232" s="144"/>
      <c r="CW232" s="144"/>
      <c r="CX232" s="144"/>
      <c r="CY232" s="144"/>
      <c r="CZ232" s="144"/>
      <c r="DA232" s="144"/>
      <c r="DB232" s="144"/>
      <c r="DC232" s="144"/>
      <c r="DD232" s="144"/>
      <c r="DE232" s="144"/>
      <c r="DF232" s="144"/>
      <c r="DG232" s="144"/>
      <c r="DH232" s="144"/>
      <c r="DI232" s="144"/>
      <c r="DJ232" s="144"/>
      <c r="DK232" s="144"/>
      <c r="DL232" s="144"/>
      <c r="DM232" s="144"/>
      <c r="DN232" s="144"/>
      <c r="DO232" s="144"/>
      <c r="DP232" s="144"/>
      <c r="DQ232" s="144"/>
      <c r="DR232" s="144"/>
      <c r="DS232" s="144"/>
      <c r="DT232" s="144"/>
      <c r="DU232" s="144"/>
      <c r="DV232" s="144"/>
      <c r="DW232" s="144"/>
      <c r="DX232" s="144"/>
      <c r="DY232" s="144"/>
      <c r="DZ232" s="144"/>
      <c r="EA232" s="144"/>
      <c r="EB232" s="144"/>
      <c r="EC232" s="144"/>
      <c r="ED232" s="144"/>
      <c r="EE232" s="144"/>
      <c r="EF232" s="144"/>
      <c r="EG232" s="144"/>
      <c r="EH232" s="144"/>
      <c r="EI232" s="144"/>
      <c r="EJ232" s="144"/>
      <c r="EK232" s="144"/>
      <c r="EL232" s="144"/>
      <c r="EM232" s="144"/>
      <c r="EN232" s="144"/>
      <c r="EO232" s="144"/>
      <c r="EP232" s="144"/>
      <c r="EQ232" s="144"/>
      <c r="ER232" s="144"/>
      <c r="ES232" s="144"/>
      <c r="ET232" s="144"/>
      <c r="EU232" s="144"/>
      <c r="EV232" s="144"/>
      <c r="EW232" s="144"/>
      <c r="EX232" s="144"/>
      <c r="EY232" s="144"/>
      <c r="EZ232" s="144"/>
      <c r="FA232" s="144"/>
      <c r="FB232" s="144"/>
      <c r="FC232" s="144"/>
      <c r="FD232" s="144"/>
      <c r="FE232" s="144"/>
      <c r="FF232" s="144"/>
      <c r="FG232" s="144"/>
      <c r="FH232" s="144"/>
      <c r="FI232" s="144"/>
      <c r="FJ232" s="144"/>
      <c r="FK232" s="144"/>
      <c r="FL232" s="144"/>
      <c r="FM232" s="144"/>
      <c r="FN232" s="144"/>
      <c r="FO232" s="144"/>
      <c r="FP232" s="144"/>
      <c r="FQ232" s="144"/>
      <c r="FR232" s="144"/>
      <c r="FS232" s="144"/>
      <c r="FT232" s="144"/>
      <c r="FU232" s="144"/>
      <c r="FV232" s="144"/>
      <c r="FW232" s="144"/>
      <c r="FX232" s="144"/>
      <c r="FY232" s="144"/>
      <c r="FZ232" s="144"/>
      <c r="GA232" s="144"/>
      <c r="GB232" s="144"/>
      <c r="GC232" s="144"/>
      <c r="GD232" s="144"/>
      <c r="GE232" s="144"/>
      <c r="GF232" s="144"/>
      <c r="GG232" s="144"/>
      <c r="GH232" s="144"/>
      <c r="GI232" s="144"/>
      <c r="GJ232" s="144"/>
      <c r="GK232" s="144"/>
      <c r="GL232" s="144"/>
      <c r="GM232" s="144"/>
      <c r="GN232" s="144"/>
      <c r="GO232" s="144"/>
      <c r="GP232" s="144"/>
      <c r="GQ232" s="144"/>
      <c r="GR232" s="144"/>
      <c r="GS232" s="144"/>
      <c r="GT232" s="144"/>
      <c r="GU232" s="144"/>
      <c r="GV232" s="144"/>
      <c r="GW232" s="144"/>
      <c r="GX232" s="144"/>
      <c r="GY232" s="144"/>
      <c r="GZ232" s="144"/>
      <c r="HA232" s="144"/>
      <c r="HB232" s="144"/>
      <c r="HC232" s="144"/>
      <c r="HD232" s="144"/>
      <c r="HE232" s="144"/>
      <c r="HF232" s="144"/>
      <c r="HG232" s="144"/>
      <c r="HH232" s="144"/>
      <c r="HI232" s="144"/>
      <c r="HJ232" s="144"/>
      <c r="HK232" s="144"/>
      <c r="HL232" s="144"/>
      <c r="HM232" s="144"/>
      <c r="HN232" s="144"/>
      <c r="HO232" s="144"/>
      <c r="HP232" s="144"/>
      <c r="HQ232" s="144"/>
      <c r="HR232" s="144"/>
      <c r="HS232" s="144"/>
      <c r="HT232" s="144"/>
      <c r="HU232" s="144"/>
      <c r="HV232" s="144"/>
      <c r="HW232" s="144"/>
      <c r="HX232" s="144"/>
      <c r="HY232" s="144"/>
      <c r="HZ232" s="144"/>
      <c r="IA232" s="144"/>
      <c r="IB232" s="144"/>
      <c r="IC232" s="144"/>
      <c r="ID232" s="144"/>
      <c r="IE232" s="144"/>
      <c r="IF232" s="144"/>
      <c r="IG232" s="144"/>
      <c r="IH232" s="144"/>
      <c r="II232" s="144"/>
      <c r="IJ232" s="144"/>
      <c r="IK232" s="144"/>
    </row>
    <row r="233" spans="1:245" x14ac:dyDescent="0.25">
      <c r="A233" s="238"/>
      <c r="B233" s="245" t="s">
        <v>307</v>
      </c>
      <c r="C233" s="52"/>
      <c r="D233" s="240"/>
      <c r="E233" s="30"/>
      <c r="F233" s="241"/>
      <c r="G233" s="241"/>
      <c r="H233" s="241"/>
      <c r="I233" s="241"/>
      <c r="J233" s="241"/>
      <c r="K233" s="187" t="e">
        <f>#REF!*C233</f>
        <v>#REF!</v>
      </c>
    </row>
    <row r="234" spans="1:245" ht="13.5" thickBot="1" x14ac:dyDescent="0.3">
      <c r="A234" s="246"/>
      <c r="B234" s="247" t="s">
        <v>308</v>
      </c>
      <c r="C234" s="248"/>
      <c r="D234" s="249"/>
      <c r="E234" s="248"/>
      <c r="F234" s="250"/>
      <c r="G234" s="250"/>
      <c r="H234" s="250"/>
      <c r="I234" s="250"/>
      <c r="J234" s="250"/>
      <c r="K234" s="251" t="e">
        <f>K233+#REF!</f>
        <v>#REF!</v>
      </c>
    </row>
  </sheetData>
  <autoFilter ref="A8:L8"/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19" top="0.5" bottom="0.25" header="0.3" footer="0.3"/>
  <pageSetup scale="8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W60"/>
  <sheetViews>
    <sheetView showGridLines="0" zoomScale="80" zoomScaleNormal="80" workbookViewId="0">
      <pane xSplit="2" ySplit="8" topLeftCell="C42" activePane="bottomRight" state="frozen"/>
      <selection activeCell="F227" sqref="F227"/>
      <selection pane="topRight" activeCell="F227" sqref="F227"/>
      <selection pane="bottomLeft" activeCell="F227" sqref="F227"/>
      <selection pane="bottomRight"/>
    </sheetView>
  </sheetViews>
  <sheetFormatPr defaultRowHeight="12.75" x14ac:dyDescent="0.25"/>
  <cols>
    <col min="1" max="1" width="4.7109375" style="3" customWidth="1"/>
    <col min="2" max="2" width="55.28515625" style="3" customWidth="1"/>
    <col min="3" max="3" width="8.5703125" style="3" customWidth="1"/>
    <col min="4" max="4" width="9.42578125" style="3" customWidth="1"/>
    <col min="5" max="5" width="11.140625" style="3" customWidth="1"/>
    <col min="6" max="6" width="10.28515625" style="3" customWidth="1"/>
    <col min="7" max="7" width="12.42578125" style="3" customWidth="1"/>
    <col min="8" max="8" width="9.140625" style="3" customWidth="1"/>
    <col min="9" max="9" width="11.5703125" style="3" customWidth="1"/>
    <col min="10" max="10" width="9.7109375" style="3" customWidth="1"/>
    <col min="11" max="11" width="12.28515625" style="3" customWidth="1"/>
    <col min="12" max="12" width="13.28515625" style="3" customWidth="1"/>
    <col min="13" max="13" width="31.42578125" style="3" bestFit="1" customWidth="1"/>
    <col min="14" max="233" width="9.140625" style="3"/>
    <col min="234" max="234" width="4.7109375" style="3" customWidth="1"/>
    <col min="235" max="235" width="12.140625" style="3" customWidth="1"/>
    <col min="236" max="236" width="37.5703125" style="3" customWidth="1"/>
    <col min="237" max="237" width="8.5703125" style="3" customWidth="1"/>
    <col min="238" max="238" width="9.42578125" style="3" customWidth="1"/>
    <col min="239" max="239" width="12.5703125" style="3" bestFit="1" customWidth="1"/>
    <col min="240" max="240" width="11.28515625" style="3" customWidth="1"/>
    <col min="241" max="241" width="12.140625" style="3" customWidth="1"/>
    <col min="242" max="242" width="10.42578125" style="3" customWidth="1"/>
    <col min="243" max="243" width="11.140625" style="3" customWidth="1"/>
    <col min="244" max="244" width="10.28515625" style="3" customWidth="1"/>
    <col min="245" max="245" width="11" style="3" customWidth="1"/>
    <col min="246" max="246" width="14.85546875" style="3" customWidth="1"/>
    <col min="247" max="247" width="9.140625" style="3"/>
    <col min="248" max="248" width="9.5703125" style="3" bestFit="1" customWidth="1"/>
    <col min="249" max="489" width="9.140625" style="3"/>
    <col min="490" max="490" width="4.7109375" style="3" customWidth="1"/>
    <col min="491" max="491" width="12.140625" style="3" customWidth="1"/>
    <col min="492" max="492" width="37.5703125" style="3" customWidth="1"/>
    <col min="493" max="493" width="8.5703125" style="3" customWidth="1"/>
    <col min="494" max="494" width="9.42578125" style="3" customWidth="1"/>
    <col min="495" max="495" width="12.5703125" style="3" bestFit="1" customWidth="1"/>
    <col min="496" max="496" width="11.28515625" style="3" customWidth="1"/>
    <col min="497" max="497" width="12.140625" style="3" customWidth="1"/>
    <col min="498" max="498" width="10.42578125" style="3" customWidth="1"/>
    <col min="499" max="499" width="11.140625" style="3" customWidth="1"/>
    <col min="500" max="500" width="10.28515625" style="3" customWidth="1"/>
    <col min="501" max="501" width="11" style="3" customWidth="1"/>
    <col min="502" max="502" width="14.85546875" style="3" customWidth="1"/>
    <col min="503" max="503" width="9.140625" style="3"/>
    <col min="504" max="504" width="9.5703125" style="3" bestFit="1" customWidth="1"/>
    <col min="505" max="745" width="9.140625" style="3"/>
    <col min="746" max="746" width="4.7109375" style="3" customWidth="1"/>
    <col min="747" max="747" width="12.140625" style="3" customWidth="1"/>
    <col min="748" max="748" width="37.5703125" style="3" customWidth="1"/>
    <col min="749" max="749" width="8.5703125" style="3" customWidth="1"/>
    <col min="750" max="750" width="9.42578125" style="3" customWidth="1"/>
    <col min="751" max="751" width="12.5703125" style="3" bestFit="1" customWidth="1"/>
    <col min="752" max="752" width="11.28515625" style="3" customWidth="1"/>
    <col min="753" max="753" width="12.140625" style="3" customWidth="1"/>
    <col min="754" max="754" width="10.42578125" style="3" customWidth="1"/>
    <col min="755" max="755" width="11.140625" style="3" customWidth="1"/>
    <col min="756" max="756" width="10.28515625" style="3" customWidth="1"/>
    <col min="757" max="757" width="11" style="3" customWidth="1"/>
    <col min="758" max="758" width="14.85546875" style="3" customWidth="1"/>
    <col min="759" max="759" width="9.140625" style="3"/>
    <col min="760" max="760" width="9.5703125" style="3" bestFit="1" customWidth="1"/>
    <col min="761" max="1001" width="9.140625" style="3"/>
    <col min="1002" max="1002" width="4.7109375" style="3" customWidth="1"/>
    <col min="1003" max="1003" width="12.140625" style="3" customWidth="1"/>
    <col min="1004" max="1004" width="37.5703125" style="3" customWidth="1"/>
    <col min="1005" max="1005" width="8.5703125" style="3" customWidth="1"/>
    <col min="1006" max="1006" width="9.42578125" style="3" customWidth="1"/>
    <col min="1007" max="1007" width="12.5703125" style="3" bestFit="1" customWidth="1"/>
    <col min="1008" max="1008" width="11.28515625" style="3" customWidth="1"/>
    <col min="1009" max="1009" width="12.140625" style="3" customWidth="1"/>
    <col min="1010" max="1010" width="10.42578125" style="3" customWidth="1"/>
    <col min="1011" max="1011" width="11.140625" style="3" customWidth="1"/>
    <col min="1012" max="1012" width="10.28515625" style="3" customWidth="1"/>
    <col min="1013" max="1013" width="11" style="3" customWidth="1"/>
    <col min="1014" max="1014" width="14.85546875" style="3" customWidth="1"/>
    <col min="1015" max="1015" width="9.140625" style="3"/>
    <col min="1016" max="1016" width="9.5703125" style="3" bestFit="1" customWidth="1"/>
    <col min="1017" max="1257" width="9.140625" style="3"/>
    <col min="1258" max="1258" width="4.7109375" style="3" customWidth="1"/>
    <col min="1259" max="1259" width="12.140625" style="3" customWidth="1"/>
    <col min="1260" max="1260" width="37.5703125" style="3" customWidth="1"/>
    <col min="1261" max="1261" width="8.5703125" style="3" customWidth="1"/>
    <col min="1262" max="1262" width="9.42578125" style="3" customWidth="1"/>
    <col min="1263" max="1263" width="12.5703125" style="3" bestFit="1" customWidth="1"/>
    <col min="1264" max="1264" width="11.28515625" style="3" customWidth="1"/>
    <col min="1265" max="1265" width="12.140625" style="3" customWidth="1"/>
    <col min="1266" max="1266" width="10.42578125" style="3" customWidth="1"/>
    <col min="1267" max="1267" width="11.140625" style="3" customWidth="1"/>
    <col min="1268" max="1268" width="10.28515625" style="3" customWidth="1"/>
    <col min="1269" max="1269" width="11" style="3" customWidth="1"/>
    <col min="1270" max="1270" width="14.85546875" style="3" customWidth="1"/>
    <col min="1271" max="1271" width="9.140625" style="3"/>
    <col min="1272" max="1272" width="9.5703125" style="3" bestFit="1" customWidth="1"/>
    <col min="1273" max="1513" width="9.140625" style="3"/>
    <col min="1514" max="1514" width="4.7109375" style="3" customWidth="1"/>
    <col min="1515" max="1515" width="12.140625" style="3" customWidth="1"/>
    <col min="1516" max="1516" width="37.5703125" style="3" customWidth="1"/>
    <col min="1517" max="1517" width="8.5703125" style="3" customWidth="1"/>
    <col min="1518" max="1518" width="9.42578125" style="3" customWidth="1"/>
    <col min="1519" max="1519" width="12.5703125" style="3" bestFit="1" customWidth="1"/>
    <col min="1520" max="1520" width="11.28515625" style="3" customWidth="1"/>
    <col min="1521" max="1521" width="12.140625" style="3" customWidth="1"/>
    <col min="1522" max="1522" width="10.42578125" style="3" customWidth="1"/>
    <col min="1523" max="1523" width="11.140625" style="3" customWidth="1"/>
    <col min="1524" max="1524" width="10.28515625" style="3" customWidth="1"/>
    <col min="1525" max="1525" width="11" style="3" customWidth="1"/>
    <col min="1526" max="1526" width="14.85546875" style="3" customWidth="1"/>
    <col min="1527" max="1527" width="9.140625" style="3"/>
    <col min="1528" max="1528" width="9.5703125" style="3" bestFit="1" customWidth="1"/>
    <col min="1529" max="1769" width="9.140625" style="3"/>
    <col min="1770" max="1770" width="4.7109375" style="3" customWidth="1"/>
    <col min="1771" max="1771" width="12.140625" style="3" customWidth="1"/>
    <col min="1772" max="1772" width="37.5703125" style="3" customWidth="1"/>
    <col min="1773" max="1773" width="8.5703125" style="3" customWidth="1"/>
    <col min="1774" max="1774" width="9.42578125" style="3" customWidth="1"/>
    <col min="1775" max="1775" width="12.5703125" style="3" bestFit="1" customWidth="1"/>
    <col min="1776" max="1776" width="11.28515625" style="3" customWidth="1"/>
    <col min="1777" max="1777" width="12.140625" style="3" customWidth="1"/>
    <col min="1778" max="1778" width="10.42578125" style="3" customWidth="1"/>
    <col min="1779" max="1779" width="11.140625" style="3" customWidth="1"/>
    <col min="1780" max="1780" width="10.28515625" style="3" customWidth="1"/>
    <col min="1781" max="1781" width="11" style="3" customWidth="1"/>
    <col min="1782" max="1782" width="14.85546875" style="3" customWidth="1"/>
    <col min="1783" max="1783" width="9.140625" style="3"/>
    <col min="1784" max="1784" width="9.5703125" style="3" bestFit="1" customWidth="1"/>
    <col min="1785" max="2025" width="9.140625" style="3"/>
    <col min="2026" max="2026" width="4.7109375" style="3" customWidth="1"/>
    <col min="2027" max="2027" width="12.140625" style="3" customWidth="1"/>
    <col min="2028" max="2028" width="37.5703125" style="3" customWidth="1"/>
    <col min="2029" max="2029" width="8.5703125" style="3" customWidth="1"/>
    <col min="2030" max="2030" width="9.42578125" style="3" customWidth="1"/>
    <col min="2031" max="2031" width="12.5703125" style="3" bestFit="1" customWidth="1"/>
    <col min="2032" max="2032" width="11.28515625" style="3" customWidth="1"/>
    <col min="2033" max="2033" width="12.140625" style="3" customWidth="1"/>
    <col min="2034" max="2034" width="10.42578125" style="3" customWidth="1"/>
    <col min="2035" max="2035" width="11.140625" style="3" customWidth="1"/>
    <col min="2036" max="2036" width="10.28515625" style="3" customWidth="1"/>
    <col min="2037" max="2037" width="11" style="3" customWidth="1"/>
    <col min="2038" max="2038" width="14.85546875" style="3" customWidth="1"/>
    <col min="2039" max="2039" width="9.140625" style="3"/>
    <col min="2040" max="2040" width="9.5703125" style="3" bestFit="1" customWidth="1"/>
    <col min="2041" max="2281" width="9.140625" style="3"/>
    <col min="2282" max="2282" width="4.7109375" style="3" customWidth="1"/>
    <col min="2283" max="2283" width="12.140625" style="3" customWidth="1"/>
    <col min="2284" max="2284" width="37.5703125" style="3" customWidth="1"/>
    <col min="2285" max="2285" width="8.5703125" style="3" customWidth="1"/>
    <col min="2286" max="2286" width="9.42578125" style="3" customWidth="1"/>
    <col min="2287" max="2287" width="12.5703125" style="3" bestFit="1" customWidth="1"/>
    <col min="2288" max="2288" width="11.28515625" style="3" customWidth="1"/>
    <col min="2289" max="2289" width="12.140625" style="3" customWidth="1"/>
    <col min="2290" max="2290" width="10.42578125" style="3" customWidth="1"/>
    <col min="2291" max="2291" width="11.140625" style="3" customWidth="1"/>
    <col min="2292" max="2292" width="10.28515625" style="3" customWidth="1"/>
    <col min="2293" max="2293" width="11" style="3" customWidth="1"/>
    <col min="2294" max="2294" width="14.85546875" style="3" customWidth="1"/>
    <col min="2295" max="2295" width="9.140625" style="3"/>
    <col min="2296" max="2296" width="9.5703125" style="3" bestFit="1" customWidth="1"/>
    <col min="2297" max="2537" width="9.140625" style="3"/>
    <col min="2538" max="2538" width="4.7109375" style="3" customWidth="1"/>
    <col min="2539" max="2539" width="12.140625" style="3" customWidth="1"/>
    <col min="2540" max="2540" width="37.5703125" style="3" customWidth="1"/>
    <col min="2541" max="2541" width="8.5703125" style="3" customWidth="1"/>
    <col min="2542" max="2542" width="9.42578125" style="3" customWidth="1"/>
    <col min="2543" max="2543" width="12.5703125" style="3" bestFit="1" customWidth="1"/>
    <col min="2544" max="2544" width="11.28515625" style="3" customWidth="1"/>
    <col min="2545" max="2545" width="12.140625" style="3" customWidth="1"/>
    <col min="2546" max="2546" width="10.42578125" style="3" customWidth="1"/>
    <col min="2547" max="2547" width="11.140625" style="3" customWidth="1"/>
    <col min="2548" max="2548" width="10.28515625" style="3" customWidth="1"/>
    <col min="2549" max="2549" width="11" style="3" customWidth="1"/>
    <col min="2550" max="2550" width="14.85546875" style="3" customWidth="1"/>
    <col min="2551" max="2551" width="9.140625" style="3"/>
    <col min="2552" max="2552" width="9.5703125" style="3" bestFit="1" customWidth="1"/>
    <col min="2553" max="2793" width="9.140625" style="3"/>
    <col min="2794" max="2794" width="4.7109375" style="3" customWidth="1"/>
    <col min="2795" max="2795" width="12.140625" style="3" customWidth="1"/>
    <col min="2796" max="2796" width="37.5703125" style="3" customWidth="1"/>
    <col min="2797" max="2797" width="8.5703125" style="3" customWidth="1"/>
    <col min="2798" max="2798" width="9.42578125" style="3" customWidth="1"/>
    <col min="2799" max="2799" width="12.5703125" style="3" bestFit="1" customWidth="1"/>
    <col min="2800" max="2800" width="11.28515625" style="3" customWidth="1"/>
    <col min="2801" max="2801" width="12.140625" style="3" customWidth="1"/>
    <col min="2802" max="2802" width="10.42578125" style="3" customWidth="1"/>
    <col min="2803" max="2803" width="11.140625" style="3" customWidth="1"/>
    <col min="2804" max="2804" width="10.28515625" style="3" customWidth="1"/>
    <col min="2805" max="2805" width="11" style="3" customWidth="1"/>
    <col min="2806" max="2806" width="14.85546875" style="3" customWidth="1"/>
    <col min="2807" max="2807" width="9.140625" style="3"/>
    <col min="2808" max="2808" width="9.5703125" style="3" bestFit="1" customWidth="1"/>
    <col min="2809" max="3049" width="9.140625" style="3"/>
    <col min="3050" max="3050" width="4.7109375" style="3" customWidth="1"/>
    <col min="3051" max="3051" width="12.140625" style="3" customWidth="1"/>
    <col min="3052" max="3052" width="37.5703125" style="3" customWidth="1"/>
    <col min="3053" max="3053" width="8.5703125" style="3" customWidth="1"/>
    <col min="3054" max="3054" width="9.42578125" style="3" customWidth="1"/>
    <col min="3055" max="3055" width="12.5703125" style="3" bestFit="1" customWidth="1"/>
    <col min="3056" max="3056" width="11.28515625" style="3" customWidth="1"/>
    <col min="3057" max="3057" width="12.140625" style="3" customWidth="1"/>
    <col min="3058" max="3058" width="10.42578125" style="3" customWidth="1"/>
    <col min="3059" max="3059" width="11.140625" style="3" customWidth="1"/>
    <col min="3060" max="3060" width="10.28515625" style="3" customWidth="1"/>
    <col min="3061" max="3061" width="11" style="3" customWidth="1"/>
    <col min="3062" max="3062" width="14.85546875" style="3" customWidth="1"/>
    <col min="3063" max="3063" width="9.140625" style="3"/>
    <col min="3064" max="3064" width="9.5703125" style="3" bestFit="1" customWidth="1"/>
    <col min="3065" max="3305" width="9.140625" style="3"/>
    <col min="3306" max="3306" width="4.7109375" style="3" customWidth="1"/>
    <col min="3307" max="3307" width="12.140625" style="3" customWidth="1"/>
    <col min="3308" max="3308" width="37.5703125" style="3" customWidth="1"/>
    <col min="3309" max="3309" width="8.5703125" style="3" customWidth="1"/>
    <col min="3310" max="3310" width="9.42578125" style="3" customWidth="1"/>
    <col min="3311" max="3311" width="12.5703125" style="3" bestFit="1" customWidth="1"/>
    <col min="3312" max="3312" width="11.28515625" style="3" customWidth="1"/>
    <col min="3313" max="3313" width="12.140625" style="3" customWidth="1"/>
    <col min="3314" max="3314" width="10.42578125" style="3" customWidth="1"/>
    <col min="3315" max="3315" width="11.140625" style="3" customWidth="1"/>
    <col min="3316" max="3316" width="10.28515625" style="3" customWidth="1"/>
    <col min="3317" max="3317" width="11" style="3" customWidth="1"/>
    <col min="3318" max="3318" width="14.85546875" style="3" customWidth="1"/>
    <col min="3319" max="3319" width="9.140625" style="3"/>
    <col min="3320" max="3320" width="9.5703125" style="3" bestFit="1" customWidth="1"/>
    <col min="3321" max="3561" width="9.140625" style="3"/>
    <col min="3562" max="3562" width="4.7109375" style="3" customWidth="1"/>
    <col min="3563" max="3563" width="12.140625" style="3" customWidth="1"/>
    <col min="3564" max="3564" width="37.5703125" style="3" customWidth="1"/>
    <col min="3565" max="3565" width="8.5703125" style="3" customWidth="1"/>
    <col min="3566" max="3566" width="9.42578125" style="3" customWidth="1"/>
    <col min="3567" max="3567" width="12.5703125" style="3" bestFit="1" customWidth="1"/>
    <col min="3568" max="3568" width="11.28515625" style="3" customWidth="1"/>
    <col min="3569" max="3569" width="12.140625" style="3" customWidth="1"/>
    <col min="3570" max="3570" width="10.42578125" style="3" customWidth="1"/>
    <col min="3571" max="3571" width="11.140625" style="3" customWidth="1"/>
    <col min="3572" max="3572" width="10.28515625" style="3" customWidth="1"/>
    <col min="3573" max="3573" width="11" style="3" customWidth="1"/>
    <col min="3574" max="3574" width="14.85546875" style="3" customWidth="1"/>
    <col min="3575" max="3575" width="9.140625" style="3"/>
    <col min="3576" max="3576" width="9.5703125" style="3" bestFit="1" customWidth="1"/>
    <col min="3577" max="3817" width="9.140625" style="3"/>
    <col min="3818" max="3818" width="4.7109375" style="3" customWidth="1"/>
    <col min="3819" max="3819" width="12.140625" style="3" customWidth="1"/>
    <col min="3820" max="3820" width="37.5703125" style="3" customWidth="1"/>
    <col min="3821" max="3821" width="8.5703125" style="3" customWidth="1"/>
    <col min="3822" max="3822" width="9.42578125" style="3" customWidth="1"/>
    <col min="3823" max="3823" width="12.5703125" style="3" bestFit="1" customWidth="1"/>
    <col min="3824" max="3824" width="11.28515625" style="3" customWidth="1"/>
    <col min="3825" max="3825" width="12.140625" style="3" customWidth="1"/>
    <col min="3826" max="3826" width="10.42578125" style="3" customWidth="1"/>
    <col min="3827" max="3827" width="11.140625" style="3" customWidth="1"/>
    <col min="3828" max="3828" width="10.28515625" style="3" customWidth="1"/>
    <col min="3829" max="3829" width="11" style="3" customWidth="1"/>
    <col min="3830" max="3830" width="14.85546875" style="3" customWidth="1"/>
    <col min="3831" max="3831" width="9.140625" style="3"/>
    <col min="3832" max="3832" width="9.5703125" style="3" bestFit="1" customWidth="1"/>
    <col min="3833" max="4073" width="9.140625" style="3"/>
    <col min="4074" max="4074" width="4.7109375" style="3" customWidth="1"/>
    <col min="4075" max="4075" width="12.140625" style="3" customWidth="1"/>
    <col min="4076" max="4076" width="37.5703125" style="3" customWidth="1"/>
    <col min="4077" max="4077" width="8.5703125" style="3" customWidth="1"/>
    <col min="4078" max="4078" width="9.42578125" style="3" customWidth="1"/>
    <col min="4079" max="4079" width="12.5703125" style="3" bestFit="1" customWidth="1"/>
    <col min="4080" max="4080" width="11.28515625" style="3" customWidth="1"/>
    <col min="4081" max="4081" width="12.140625" style="3" customWidth="1"/>
    <col min="4082" max="4082" width="10.42578125" style="3" customWidth="1"/>
    <col min="4083" max="4083" width="11.140625" style="3" customWidth="1"/>
    <col min="4084" max="4084" width="10.28515625" style="3" customWidth="1"/>
    <col min="4085" max="4085" width="11" style="3" customWidth="1"/>
    <col min="4086" max="4086" width="14.85546875" style="3" customWidth="1"/>
    <col min="4087" max="4087" width="9.140625" style="3"/>
    <col min="4088" max="4088" width="9.5703125" style="3" bestFit="1" customWidth="1"/>
    <col min="4089" max="4329" width="9.140625" style="3"/>
    <col min="4330" max="4330" width="4.7109375" style="3" customWidth="1"/>
    <col min="4331" max="4331" width="12.140625" style="3" customWidth="1"/>
    <col min="4332" max="4332" width="37.5703125" style="3" customWidth="1"/>
    <col min="4333" max="4333" width="8.5703125" style="3" customWidth="1"/>
    <col min="4334" max="4334" width="9.42578125" style="3" customWidth="1"/>
    <col min="4335" max="4335" width="12.5703125" style="3" bestFit="1" customWidth="1"/>
    <col min="4336" max="4336" width="11.28515625" style="3" customWidth="1"/>
    <col min="4337" max="4337" width="12.140625" style="3" customWidth="1"/>
    <col min="4338" max="4338" width="10.42578125" style="3" customWidth="1"/>
    <col min="4339" max="4339" width="11.140625" style="3" customWidth="1"/>
    <col min="4340" max="4340" width="10.28515625" style="3" customWidth="1"/>
    <col min="4341" max="4341" width="11" style="3" customWidth="1"/>
    <col min="4342" max="4342" width="14.85546875" style="3" customWidth="1"/>
    <col min="4343" max="4343" width="9.140625" style="3"/>
    <col min="4344" max="4344" width="9.5703125" style="3" bestFit="1" customWidth="1"/>
    <col min="4345" max="4585" width="9.140625" style="3"/>
    <col min="4586" max="4586" width="4.7109375" style="3" customWidth="1"/>
    <col min="4587" max="4587" width="12.140625" style="3" customWidth="1"/>
    <col min="4588" max="4588" width="37.5703125" style="3" customWidth="1"/>
    <col min="4589" max="4589" width="8.5703125" style="3" customWidth="1"/>
    <col min="4590" max="4590" width="9.42578125" style="3" customWidth="1"/>
    <col min="4591" max="4591" width="12.5703125" style="3" bestFit="1" customWidth="1"/>
    <col min="4592" max="4592" width="11.28515625" style="3" customWidth="1"/>
    <col min="4593" max="4593" width="12.140625" style="3" customWidth="1"/>
    <col min="4594" max="4594" width="10.42578125" style="3" customWidth="1"/>
    <col min="4595" max="4595" width="11.140625" style="3" customWidth="1"/>
    <col min="4596" max="4596" width="10.28515625" style="3" customWidth="1"/>
    <col min="4597" max="4597" width="11" style="3" customWidth="1"/>
    <col min="4598" max="4598" width="14.85546875" style="3" customWidth="1"/>
    <col min="4599" max="4599" width="9.140625" style="3"/>
    <col min="4600" max="4600" width="9.5703125" style="3" bestFit="1" customWidth="1"/>
    <col min="4601" max="4841" width="9.140625" style="3"/>
    <col min="4842" max="4842" width="4.7109375" style="3" customWidth="1"/>
    <col min="4843" max="4843" width="12.140625" style="3" customWidth="1"/>
    <col min="4844" max="4844" width="37.5703125" style="3" customWidth="1"/>
    <col min="4845" max="4845" width="8.5703125" style="3" customWidth="1"/>
    <col min="4846" max="4846" width="9.42578125" style="3" customWidth="1"/>
    <col min="4847" max="4847" width="12.5703125" style="3" bestFit="1" customWidth="1"/>
    <col min="4848" max="4848" width="11.28515625" style="3" customWidth="1"/>
    <col min="4849" max="4849" width="12.140625" style="3" customWidth="1"/>
    <col min="4850" max="4850" width="10.42578125" style="3" customWidth="1"/>
    <col min="4851" max="4851" width="11.140625" style="3" customWidth="1"/>
    <col min="4852" max="4852" width="10.28515625" style="3" customWidth="1"/>
    <col min="4853" max="4853" width="11" style="3" customWidth="1"/>
    <col min="4854" max="4854" width="14.85546875" style="3" customWidth="1"/>
    <col min="4855" max="4855" width="9.140625" style="3"/>
    <col min="4856" max="4856" width="9.5703125" style="3" bestFit="1" customWidth="1"/>
    <col min="4857" max="5097" width="9.140625" style="3"/>
    <col min="5098" max="5098" width="4.7109375" style="3" customWidth="1"/>
    <col min="5099" max="5099" width="12.140625" style="3" customWidth="1"/>
    <col min="5100" max="5100" width="37.5703125" style="3" customWidth="1"/>
    <col min="5101" max="5101" width="8.5703125" style="3" customWidth="1"/>
    <col min="5102" max="5102" width="9.42578125" style="3" customWidth="1"/>
    <col min="5103" max="5103" width="12.5703125" style="3" bestFit="1" customWidth="1"/>
    <col min="5104" max="5104" width="11.28515625" style="3" customWidth="1"/>
    <col min="5105" max="5105" width="12.140625" style="3" customWidth="1"/>
    <col min="5106" max="5106" width="10.42578125" style="3" customWidth="1"/>
    <col min="5107" max="5107" width="11.140625" style="3" customWidth="1"/>
    <col min="5108" max="5108" width="10.28515625" style="3" customWidth="1"/>
    <col min="5109" max="5109" width="11" style="3" customWidth="1"/>
    <col min="5110" max="5110" width="14.85546875" style="3" customWidth="1"/>
    <col min="5111" max="5111" width="9.140625" style="3"/>
    <col min="5112" max="5112" width="9.5703125" style="3" bestFit="1" customWidth="1"/>
    <col min="5113" max="5353" width="9.140625" style="3"/>
    <col min="5354" max="5354" width="4.7109375" style="3" customWidth="1"/>
    <col min="5355" max="5355" width="12.140625" style="3" customWidth="1"/>
    <col min="5356" max="5356" width="37.5703125" style="3" customWidth="1"/>
    <col min="5357" max="5357" width="8.5703125" style="3" customWidth="1"/>
    <col min="5358" max="5358" width="9.42578125" style="3" customWidth="1"/>
    <col min="5359" max="5359" width="12.5703125" style="3" bestFit="1" customWidth="1"/>
    <col min="5360" max="5360" width="11.28515625" style="3" customWidth="1"/>
    <col min="5361" max="5361" width="12.140625" style="3" customWidth="1"/>
    <col min="5362" max="5362" width="10.42578125" style="3" customWidth="1"/>
    <col min="5363" max="5363" width="11.140625" style="3" customWidth="1"/>
    <col min="5364" max="5364" width="10.28515625" style="3" customWidth="1"/>
    <col min="5365" max="5365" width="11" style="3" customWidth="1"/>
    <col min="5366" max="5366" width="14.85546875" style="3" customWidth="1"/>
    <col min="5367" max="5367" width="9.140625" style="3"/>
    <col min="5368" max="5368" width="9.5703125" style="3" bestFit="1" customWidth="1"/>
    <col min="5369" max="5609" width="9.140625" style="3"/>
    <col min="5610" max="5610" width="4.7109375" style="3" customWidth="1"/>
    <col min="5611" max="5611" width="12.140625" style="3" customWidth="1"/>
    <col min="5612" max="5612" width="37.5703125" style="3" customWidth="1"/>
    <col min="5613" max="5613" width="8.5703125" style="3" customWidth="1"/>
    <col min="5614" max="5614" width="9.42578125" style="3" customWidth="1"/>
    <col min="5615" max="5615" width="12.5703125" style="3" bestFit="1" customWidth="1"/>
    <col min="5616" max="5616" width="11.28515625" style="3" customWidth="1"/>
    <col min="5617" max="5617" width="12.140625" style="3" customWidth="1"/>
    <col min="5618" max="5618" width="10.42578125" style="3" customWidth="1"/>
    <col min="5619" max="5619" width="11.140625" style="3" customWidth="1"/>
    <col min="5620" max="5620" width="10.28515625" style="3" customWidth="1"/>
    <col min="5621" max="5621" width="11" style="3" customWidth="1"/>
    <col min="5622" max="5622" width="14.85546875" style="3" customWidth="1"/>
    <col min="5623" max="5623" width="9.140625" style="3"/>
    <col min="5624" max="5624" width="9.5703125" style="3" bestFit="1" customWidth="1"/>
    <col min="5625" max="5865" width="9.140625" style="3"/>
    <col min="5866" max="5866" width="4.7109375" style="3" customWidth="1"/>
    <col min="5867" max="5867" width="12.140625" style="3" customWidth="1"/>
    <col min="5868" max="5868" width="37.5703125" style="3" customWidth="1"/>
    <col min="5869" max="5869" width="8.5703125" style="3" customWidth="1"/>
    <col min="5870" max="5870" width="9.42578125" style="3" customWidth="1"/>
    <col min="5871" max="5871" width="12.5703125" style="3" bestFit="1" customWidth="1"/>
    <col min="5872" max="5872" width="11.28515625" style="3" customWidth="1"/>
    <col min="5873" max="5873" width="12.140625" style="3" customWidth="1"/>
    <col min="5874" max="5874" width="10.42578125" style="3" customWidth="1"/>
    <col min="5875" max="5875" width="11.140625" style="3" customWidth="1"/>
    <col min="5876" max="5876" width="10.28515625" style="3" customWidth="1"/>
    <col min="5877" max="5877" width="11" style="3" customWidth="1"/>
    <col min="5878" max="5878" width="14.85546875" style="3" customWidth="1"/>
    <col min="5879" max="5879" width="9.140625" style="3"/>
    <col min="5880" max="5880" width="9.5703125" style="3" bestFit="1" customWidth="1"/>
    <col min="5881" max="6121" width="9.140625" style="3"/>
    <col min="6122" max="6122" width="4.7109375" style="3" customWidth="1"/>
    <col min="6123" max="6123" width="12.140625" style="3" customWidth="1"/>
    <col min="6124" max="6124" width="37.5703125" style="3" customWidth="1"/>
    <col min="6125" max="6125" width="8.5703125" style="3" customWidth="1"/>
    <col min="6126" max="6126" width="9.42578125" style="3" customWidth="1"/>
    <col min="6127" max="6127" width="12.5703125" style="3" bestFit="1" customWidth="1"/>
    <col min="6128" max="6128" width="11.28515625" style="3" customWidth="1"/>
    <col min="6129" max="6129" width="12.140625" style="3" customWidth="1"/>
    <col min="6130" max="6130" width="10.42578125" style="3" customWidth="1"/>
    <col min="6131" max="6131" width="11.140625" style="3" customWidth="1"/>
    <col min="6132" max="6132" width="10.28515625" style="3" customWidth="1"/>
    <col min="6133" max="6133" width="11" style="3" customWidth="1"/>
    <col min="6134" max="6134" width="14.85546875" style="3" customWidth="1"/>
    <col min="6135" max="6135" width="9.140625" style="3"/>
    <col min="6136" max="6136" width="9.5703125" style="3" bestFit="1" customWidth="1"/>
    <col min="6137" max="6377" width="9.140625" style="3"/>
    <col min="6378" max="6378" width="4.7109375" style="3" customWidth="1"/>
    <col min="6379" max="6379" width="12.140625" style="3" customWidth="1"/>
    <col min="6380" max="6380" width="37.5703125" style="3" customWidth="1"/>
    <col min="6381" max="6381" width="8.5703125" style="3" customWidth="1"/>
    <col min="6382" max="6382" width="9.42578125" style="3" customWidth="1"/>
    <col min="6383" max="6383" width="12.5703125" style="3" bestFit="1" customWidth="1"/>
    <col min="6384" max="6384" width="11.28515625" style="3" customWidth="1"/>
    <col min="6385" max="6385" width="12.140625" style="3" customWidth="1"/>
    <col min="6386" max="6386" width="10.42578125" style="3" customWidth="1"/>
    <col min="6387" max="6387" width="11.140625" style="3" customWidth="1"/>
    <col min="6388" max="6388" width="10.28515625" style="3" customWidth="1"/>
    <col min="6389" max="6389" width="11" style="3" customWidth="1"/>
    <col min="6390" max="6390" width="14.85546875" style="3" customWidth="1"/>
    <col min="6391" max="6391" width="9.140625" style="3"/>
    <col min="6392" max="6392" width="9.5703125" style="3" bestFit="1" customWidth="1"/>
    <col min="6393" max="6633" width="9.140625" style="3"/>
    <col min="6634" max="6634" width="4.7109375" style="3" customWidth="1"/>
    <col min="6635" max="6635" width="12.140625" style="3" customWidth="1"/>
    <col min="6636" max="6636" width="37.5703125" style="3" customWidth="1"/>
    <col min="6637" max="6637" width="8.5703125" style="3" customWidth="1"/>
    <col min="6638" max="6638" width="9.42578125" style="3" customWidth="1"/>
    <col min="6639" max="6639" width="12.5703125" style="3" bestFit="1" customWidth="1"/>
    <col min="6640" max="6640" width="11.28515625" style="3" customWidth="1"/>
    <col min="6641" max="6641" width="12.140625" style="3" customWidth="1"/>
    <col min="6642" max="6642" width="10.42578125" style="3" customWidth="1"/>
    <col min="6643" max="6643" width="11.140625" style="3" customWidth="1"/>
    <col min="6644" max="6644" width="10.28515625" style="3" customWidth="1"/>
    <col min="6645" max="6645" width="11" style="3" customWidth="1"/>
    <col min="6646" max="6646" width="14.85546875" style="3" customWidth="1"/>
    <col min="6647" max="6647" width="9.140625" style="3"/>
    <col min="6648" max="6648" width="9.5703125" style="3" bestFit="1" customWidth="1"/>
    <col min="6649" max="6889" width="9.140625" style="3"/>
    <col min="6890" max="6890" width="4.7109375" style="3" customWidth="1"/>
    <col min="6891" max="6891" width="12.140625" style="3" customWidth="1"/>
    <col min="6892" max="6892" width="37.5703125" style="3" customWidth="1"/>
    <col min="6893" max="6893" width="8.5703125" style="3" customWidth="1"/>
    <col min="6894" max="6894" width="9.42578125" style="3" customWidth="1"/>
    <col min="6895" max="6895" width="12.5703125" style="3" bestFit="1" customWidth="1"/>
    <col min="6896" max="6896" width="11.28515625" style="3" customWidth="1"/>
    <col min="6897" max="6897" width="12.140625" style="3" customWidth="1"/>
    <col min="6898" max="6898" width="10.42578125" style="3" customWidth="1"/>
    <col min="6899" max="6899" width="11.140625" style="3" customWidth="1"/>
    <col min="6900" max="6900" width="10.28515625" style="3" customWidth="1"/>
    <col min="6901" max="6901" width="11" style="3" customWidth="1"/>
    <col min="6902" max="6902" width="14.85546875" style="3" customWidth="1"/>
    <col min="6903" max="6903" width="9.140625" style="3"/>
    <col min="6904" max="6904" width="9.5703125" style="3" bestFit="1" customWidth="1"/>
    <col min="6905" max="7145" width="9.140625" style="3"/>
    <col min="7146" max="7146" width="4.7109375" style="3" customWidth="1"/>
    <col min="7147" max="7147" width="12.140625" style="3" customWidth="1"/>
    <col min="7148" max="7148" width="37.5703125" style="3" customWidth="1"/>
    <col min="7149" max="7149" width="8.5703125" style="3" customWidth="1"/>
    <col min="7150" max="7150" width="9.42578125" style="3" customWidth="1"/>
    <col min="7151" max="7151" width="12.5703125" style="3" bestFit="1" customWidth="1"/>
    <col min="7152" max="7152" width="11.28515625" style="3" customWidth="1"/>
    <col min="7153" max="7153" width="12.140625" style="3" customWidth="1"/>
    <col min="7154" max="7154" width="10.42578125" style="3" customWidth="1"/>
    <col min="7155" max="7155" width="11.140625" style="3" customWidth="1"/>
    <col min="7156" max="7156" width="10.28515625" style="3" customWidth="1"/>
    <col min="7157" max="7157" width="11" style="3" customWidth="1"/>
    <col min="7158" max="7158" width="14.85546875" style="3" customWidth="1"/>
    <col min="7159" max="7159" width="9.140625" style="3"/>
    <col min="7160" max="7160" width="9.5703125" style="3" bestFit="1" customWidth="1"/>
    <col min="7161" max="7401" width="9.140625" style="3"/>
    <col min="7402" max="7402" width="4.7109375" style="3" customWidth="1"/>
    <col min="7403" max="7403" width="12.140625" style="3" customWidth="1"/>
    <col min="7404" max="7404" width="37.5703125" style="3" customWidth="1"/>
    <col min="7405" max="7405" width="8.5703125" style="3" customWidth="1"/>
    <col min="7406" max="7406" width="9.42578125" style="3" customWidth="1"/>
    <col min="7407" max="7407" width="12.5703125" style="3" bestFit="1" customWidth="1"/>
    <col min="7408" max="7408" width="11.28515625" style="3" customWidth="1"/>
    <col min="7409" max="7409" width="12.140625" style="3" customWidth="1"/>
    <col min="7410" max="7410" width="10.42578125" style="3" customWidth="1"/>
    <col min="7411" max="7411" width="11.140625" style="3" customWidth="1"/>
    <col min="7412" max="7412" width="10.28515625" style="3" customWidth="1"/>
    <col min="7413" max="7413" width="11" style="3" customWidth="1"/>
    <col min="7414" max="7414" width="14.85546875" style="3" customWidth="1"/>
    <col min="7415" max="7415" width="9.140625" style="3"/>
    <col min="7416" max="7416" width="9.5703125" style="3" bestFit="1" customWidth="1"/>
    <col min="7417" max="7657" width="9.140625" style="3"/>
    <col min="7658" max="7658" width="4.7109375" style="3" customWidth="1"/>
    <col min="7659" max="7659" width="12.140625" style="3" customWidth="1"/>
    <col min="7660" max="7660" width="37.5703125" style="3" customWidth="1"/>
    <col min="7661" max="7661" width="8.5703125" style="3" customWidth="1"/>
    <col min="7662" max="7662" width="9.42578125" style="3" customWidth="1"/>
    <col min="7663" max="7663" width="12.5703125" style="3" bestFit="1" customWidth="1"/>
    <col min="7664" max="7664" width="11.28515625" style="3" customWidth="1"/>
    <col min="7665" max="7665" width="12.140625" style="3" customWidth="1"/>
    <col min="7666" max="7666" width="10.42578125" style="3" customWidth="1"/>
    <col min="7667" max="7667" width="11.140625" style="3" customWidth="1"/>
    <col min="7668" max="7668" width="10.28515625" style="3" customWidth="1"/>
    <col min="7669" max="7669" width="11" style="3" customWidth="1"/>
    <col min="7670" max="7670" width="14.85546875" style="3" customWidth="1"/>
    <col min="7671" max="7671" width="9.140625" style="3"/>
    <col min="7672" max="7672" width="9.5703125" style="3" bestFit="1" customWidth="1"/>
    <col min="7673" max="7913" width="9.140625" style="3"/>
    <col min="7914" max="7914" width="4.7109375" style="3" customWidth="1"/>
    <col min="7915" max="7915" width="12.140625" style="3" customWidth="1"/>
    <col min="7916" max="7916" width="37.5703125" style="3" customWidth="1"/>
    <col min="7917" max="7917" width="8.5703125" style="3" customWidth="1"/>
    <col min="7918" max="7918" width="9.42578125" style="3" customWidth="1"/>
    <col min="7919" max="7919" width="12.5703125" style="3" bestFit="1" customWidth="1"/>
    <col min="7920" max="7920" width="11.28515625" style="3" customWidth="1"/>
    <col min="7921" max="7921" width="12.140625" style="3" customWidth="1"/>
    <col min="7922" max="7922" width="10.42578125" style="3" customWidth="1"/>
    <col min="7923" max="7923" width="11.140625" style="3" customWidth="1"/>
    <col min="7924" max="7924" width="10.28515625" style="3" customWidth="1"/>
    <col min="7925" max="7925" width="11" style="3" customWidth="1"/>
    <col min="7926" max="7926" width="14.85546875" style="3" customWidth="1"/>
    <col min="7927" max="7927" width="9.140625" style="3"/>
    <col min="7928" max="7928" width="9.5703125" style="3" bestFit="1" customWidth="1"/>
    <col min="7929" max="8169" width="9.140625" style="3"/>
    <col min="8170" max="8170" width="4.7109375" style="3" customWidth="1"/>
    <col min="8171" max="8171" width="12.140625" style="3" customWidth="1"/>
    <col min="8172" max="8172" width="37.5703125" style="3" customWidth="1"/>
    <col min="8173" max="8173" width="8.5703125" style="3" customWidth="1"/>
    <col min="8174" max="8174" width="9.42578125" style="3" customWidth="1"/>
    <col min="8175" max="8175" width="12.5703125" style="3" bestFit="1" customWidth="1"/>
    <col min="8176" max="8176" width="11.28515625" style="3" customWidth="1"/>
    <col min="8177" max="8177" width="12.140625" style="3" customWidth="1"/>
    <col min="8178" max="8178" width="10.42578125" style="3" customWidth="1"/>
    <col min="8179" max="8179" width="11.140625" style="3" customWidth="1"/>
    <col min="8180" max="8180" width="10.28515625" style="3" customWidth="1"/>
    <col min="8181" max="8181" width="11" style="3" customWidth="1"/>
    <col min="8182" max="8182" width="14.85546875" style="3" customWidth="1"/>
    <col min="8183" max="8183" width="9.140625" style="3"/>
    <col min="8184" max="8184" width="9.5703125" style="3" bestFit="1" customWidth="1"/>
    <col min="8185" max="8425" width="9.140625" style="3"/>
    <col min="8426" max="8426" width="4.7109375" style="3" customWidth="1"/>
    <col min="8427" max="8427" width="12.140625" style="3" customWidth="1"/>
    <col min="8428" max="8428" width="37.5703125" style="3" customWidth="1"/>
    <col min="8429" max="8429" width="8.5703125" style="3" customWidth="1"/>
    <col min="8430" max="8430" width="9.42578125" style="3" customWidth="1"/>
    <col min="8431" max="8431" width="12.5703125" style="3" bestFit="1" customWidth="1"/>
    <col min="8432" max="8432" width="11.28515625" style="3" customWidth="1"/>
    <col min="8433" max="8433" width="12.140625" style="3" customWidth="1"/>
    <col min="8434" max="8434" width="10.42578125" style="3" customWidth="1"/>
    <col min="8435" max="8435" width="11.140625" style="3" customWidth="1"/>
    <col min="8436" max="8436" width="10.28515625" style="3" customWidth="1"/>
    <col min="8437" max="8437" width="11" style="3" customWidth="1"/>
    <col min="8438" max="8438" width="14.85546875" style="3" customWidth="1"/>
    <col min="8439" max="8439" width="9.140625" style="3"/>
    <col min="8440" max="8440" width="9.5703125" style="3" bestFit="1" customWidth="1"/>
    <col min="8441" max="8681" width="9.140625" style="3"/>
    <col min="8682" max="8682" width="4.7109375" style="3" customWidth="1"/>
    <col min="8683" max="8683" width="12.140625" style="3" customWidth="1"/>
    <col min="8684" max="8684" width="37.5703125" style="3" customWidth="1"/>
    <col min="8685" max="8685" width="8.5703125" style="3" customWidth="1"/>
    <col min="8686" max="8686" width="9.42578125" style="3" customWidth="1"/>
    <col min="8687" max="8687" width="12.5703125" style="3" bestFit="1" customWidth="1"/>
    <col min="8688" max="8688" width="11.28515625" style="3" customWidth="1"/>
    <col min="8689" max="8689" width="12.140625" style="3" customWidth="1"/>
    <col min="8690" max="8690" width="10.42578125" style="3" customWidth="1"/>
    <col min="8691" max="8691" width="11.140625" style="3" customWidth="1"/>
    <col min="8692" max="8692" width="10.28515625" style="3" customWidth="1"/>
    <col min="8693" max="8693" width="11" style="3" customWidth="1"/>
    <col min="8694" max="8694" width="14.85546875" style="3" customWidth="1"/>
    <col min="8695" max="8695" width="9.140625" style="3"/>
    <col min="8696" max="8696" width="9.5703125" style="3" bestFit="1" customWidth="1"/>
    <col min="8697" max="8937" width="9.140625" style="3"/>
    <col min="8938" max="8938" width="4.7109375" style="3" customWidth="1"/>
    <col min="8939" max="8939" width="12.140625" style="3" customWidth="1"/>
    <col min="8940" max="8940" width="37.5703125" style="3" customWidth="1"/>
    <col min="8941" max="8941" width="8.5703125" style="3" customWidth="1"/>
    <col min="8942" max="8942" width="9.42578125" style="3" customWidth="1"/>
    <col min="8943" max="8943" width="12.5703125" style="3" bestFit="1" customWidth="1"/>
    <col min="8944" max="8944" width="11.28515625" style="3" customWidth="1"/>
    <col min="8945" max="8945" width="12.140625" style="3" customWidth="1"/>
    <col min="8946" max="8946" width="10.42578125" style="3" customWidth="1"/>
    <col min="8947" max="8947" width="11.140625" style="3" customWidth="1"/>
    <col min="8948" max="8948" width="10.28515625" style="3" customWidth="1"/>
    <col min="8949" max="8949" width="11" style="3" customWidth="1"/>
    <col min="8950" max="8950" width="14.85546875" style="3" customWidth="1"/>
    <col min="8951" max="8951" width="9.140625" style="3"/>
    <col min="8952" max="8952" width="9.5703125" style="3" bestFit="1" customWidth="1"/>
    <col min="8953" max="9193" width="9.140625" style="3"/>
    <col min="9194" max="9194" width="4.7109375" style="3" customWidth="1"/>
    <col min="9195" max="9195" width="12.140625" style="3" customWidth="1"/>
    <col min="9196" max="9196" width="37.5703125" style="3" customWidth="1"/>
    <col min="9197" max="9197" width="8.5703125" style="3" customWidth="1"/>
    <col min="9198" max="9198" width="9.42578125" style="3" customWidth="1"/>
    <col min="9199" max="9199" width="12.5703125" style="3" bestFit="1" customWidth="1"/>
    <col min="9200" max="9200" width="11.28515625" style="3" customWidth="1"/>
    <col min="9201" max="9201" width="12.140625" style="3" customWidth="1"/>
    <col min="9202" max="9202" width="10.42578125" style="3" customWidth="1"/>
    <col min="9203" max="9203" width="11.140625" style="3" customWidth="1"/>
    <col min="9204" max="9204" width="10.28515625" style="3" customWidth="1"/>
    <col min="9205" max="9205" width="11" style="3" customWidth="1"/>
    <col min="9206" max="9206" width="14.85546875" style="3" customWidth="1"/>
    <col min="9207" max="9207" width="9.140625" style="3"/>
    <col min="9208" max="9208" width="9.5703125" style="3" bestFit="1" customWidth="1"/>
    <col min="9209" max="9449" width="9.140625" style="3"/>
    <col min="9450" max="9450" width="4.7109375" style="3" customWidth="1"/>
    <col min="9451" max="9451" width="12.140625" style="3" customWidth="1"/>
    <col min="9452" max="9452" width="37.5703125" style="3" customWidth="1"/>
    <col min="9453" max="9453" width="8.5703125" style="3" customWidth="1"/>
    <col min="9454" max="9454" width="9.42578125" style="3" customWidth="1"/>
    <col min="9455" max="9455" width="12.5703125" style="3" bestFit="1" customWidth="1"/>
    <col min="9456" max="9456" width="11.28515625" style="3" customWidth="1"/>
    <col min="9457" max="9457" width="12.140625" style="3" customWidth="1"/>
    <col min="9458" max="9458" width="10.42578125" style="3" customWidth="1"/>
    <col min="9459" max="9459" width="11.140625" style="3" customWidth="1"/>
    <col min="9460" max="9460" width="10.28515625" style="3" customWidth="1"/>
    <col min="9461" max="9461" width="11" style="3" customWidth="1"/>
    <col min="9462" max="9462" width="14.85546875" style="3" customWidth="1"/>
    <col min="9463" max="9463" width="9.140625" style="3"/>
    <col min="9464" max="9464" width="9.5703125" style="3" bestFit="1" customWidth="1"/>
    <col min="9465" max="9705" width="9.140625" style="3"/>
    <col min="9706" max="9706" width="4.7109375" style="3" customWidth="1"/>
    <col min="9707" max="9707" width="12.140625" style="3" customWidth="1"/>
    <col min="9708" max="9708" width="37.5703125" style="3" customWidth="1"/>
    <col min="9709" max="9709" width="8.5703125" style="3" customWidth="1"/>
    <col min="9710" max="9710" width="9.42578125" style="3" customWidth="1"/>
    <col min="9711" max="9711" width="12.5703125" style="3" bestFit="1" customWidth="1"/>
    <col min="9712" max="9712" width="11.28515625" style="3" customWidth="1"/>
    <col min="9713" max="9713" width="12.140625" style="3" customWidth="1"/>
    <col min="9714" max="9714" width="10.42578125" style="3" customWidth="1"/>
    <col min="9715" max="9715" width="11.140625" style="3" customWidth="1"/>
    <col min="9716" max="9716" width="10.28515625" style="3" customWidth="1"/>
    <col min="9717" max="9717" width="11" style="3" customWidth="1"/>
    <col min="9718" max="9718" width="14.85546875" style="3" customWidth="1"/>
    <col min="9719" max="9719" width="9.140625" style="3"/>
    <col min="9720" max="9720" width="9.5703125" style="3" bestFit="1" customWidth="1"/>
    <col min="9721" max="9961" width="9.140625" style="3"/>
    <col min="9962" max="9962" width="4.7109375" style="3" customWidth="1"/>
    <col min="9963" max="9963" width="12.140625" style="3" customWidth="1"/>
    <col min="9964" max="9964" width="37.5703125" style="3" customWidth="1"/>
    <col min="9965" max="9965" width="8.5703125" style="3" customWidth="1"/>
    <col min="9966" max="9966" width="9.42578125" style="3" customWidth="1"/>
    <col min="9967" max="9967" width="12.5703125" style="3" bestFit="1" customWidth="1"/>
    <col min="9968" max="9968" width="11.28515625" style="3" customWidth="1"/>
    <col min="9969" max="9969" width="12.140625" style="3" customWidth="1"/>
    <col min="9970" max="9970" width="10.42578125" style="3" customWidth="1"/>
    <col min="9971" max="9971" width="11.140625" style="3" customWidth="1"/>
    <col min="9972" max="9972" width="10.28515625" style="3" customWidth="1"/>
    <col min="9973" max="9973" width="11" style="3" customWidth="1"/>
    <col min="9974" max="9974" width="14.85546875" style="3" customWidth="1"/>
    <col min="9975" max="9975" width="9.140625" style="3"/>
    <col min="9976" max="9976" width="9.5703125" style="3" bestFit="1" customWidth="1"/>
    <col min="9977" max="10217" width="9.140625" style="3"/>
    <col min="10218" max="10218" width="4.7109375" style="3" customWidth="1"/>
    <col min="10219" max="10219" width="12.140625" style="3" customWidth="1"/>
    <col min="10220" max="10220" width="37.5703125" style="3" customWidth="1"/>
    <col min="10221" max="10221" width="8.5703125" style="3" customWidth="1"/>
    <col min="10222" max="10222" width="9.42578125" style="3" customWidth="1"/>
    <col min="10223" max="10223" width="12.5703125" style="3" bestFit="1" customWidth="1"/>
    <col min="10224" max="10224" width="11.28515625" style="3" customWidth="1"/>
    <col min="10225" max="10225" width="12.140625" style="3" customWidth="1"/>
    <col min="10226" max="10226" width="10.42578125" style="3" customWidth="1"/>
    <col min="10227" max="10227" width="11.140625" style="3" customWidth="1"/>
    <col min="10228" max="10228" width="10.28515625" style="3" customWidth="1"/>
    <col min="10229" max="10229" width="11" style="3" customWidth="1"/>
    <col min="10230" max="10230" width="14.85546875" style="3" customWidth="1"/>
    <col min="10231" max="10231" width="9.140625" style="3"/>
    <col min="10232" max="10232" width="9.5703125" style="3" bestFit="1" customWidth="1"/>
    <col min="10233" max="10473" width="9.140625" style="3"/>
    <col min="10474" max="10474" width="4.7109375" style="3" customWidth="1"/>
    <col min="10475" max="10475" width="12.140625" style="3" customWidth="1"/>
    <col min="10476" max="10476" width="37.5703125" style="3" customWidth="1"/>
    <col min="10477" max="10477" width="8.5703125" style="3" customWidth="1"/>
    <col min="10478" max="10478" width="9.42578125" style="3" customWidth="1"/>
    <col min="10479" max="10479" width="12.5703125" style="3" bestFit="1" customWidth="1"/>
    <col min="10480" max="10480" width="11.28515625" style="3" customWidth="1"/>
    <col min="10481" max="10481" width="12.140625" style="3" customWidth="1"/>
    <col min="10482" max="10482" width="10.42578125" style="3" customWidth="1"/>
    <col min="10483" max="10483" width="11.140625" style="3" customWidth="1"/>
    <col min="10484" max="10484" width="10.28515625" style="3" customWidth="1"/>
    <col min="10485" max="10485" width="11" style="3" customWidth="1"/>
    <col min="10486" max="10486" width="14.85546875" style="3" customWidth="1"/>
    <col min="10487" max="10487" width="9.140625" style="3"/>
    <col min="10488" max="10488" width="9.5703125" style="3" bestFit="1" customWidth="1"/>
    <col min="10489" max="10729" width="9.140625" style="3"/>
    <col min="10730" max="10730" width="4.7109375" style="3" customWidth="1"/>
    <col min="10731" max="10731" width="12.140625" style="3" customWidth="1"/>
    <col min="10732" max="10732" width="37.5703125" style="3" customWidth="1"/>
    <col min="10733" max="10733" width="8.5703125" style="3" customWidth="1"/>
    <col min="10734" max="10734" width="9.42578125" style="3" customWidth="1"/>
    <col min="10735" max="10735" width="12.5703125" style="3" bestFit="1" customWidth="1"/>
    <col min="10736" max="10736" width="11.28515625" style="3" customWidth="1"/>
    <col min="10737" max="10737" width="12.140625" style="3" customWidth="1"/>
    <col min="10738" max="10738" width="10.42578125" style="3" customWidth="1"/>
    <col min="10739" max="10739" width="11.140625" style="3" customWidth="1"/>
    <col min="10740" max="10740" width="10.28515625" style="3" customWidth="1"/>
    <col min="10741" max="10741" width="11" style="3" customWidth="1"/>
    <col min="10742" max="10742" width="14.85546875" style="3" customWidth="1"/>
    <col min="10743" max="10743" width="9.140625" style="3"/>
    <col min="10744" max="10744" width="9.5703125" style="3" bestFit="1" customWidth="1"/>
    <col min="10745" max="10985" width="9.140625" style="3"/>
    <col min="10986" max="10986" width="4.7109375" style="3" customWidth="1"/>
    <col min="10987" max="10987" width="12.140625" style="3" customWidth="1"/>
    <col min="10988" max="10988" width="37.5703125" style="3" customWidth="1"/>
    <col min="10989" max="10989" width="8.5703125" style="3" customWidth="1"/>
    <col min="10990" max="10990" width="9.42578125" style="3" customWidth="1"/>
    <col min="10991" max="10991" width="12.5703125" style="3" bestFit="1" customWidth="1"/>
    <col min="10992" max="10992" width="11.28515625" style="3" customWidth="1"/>
    <col min="10993" max="10993" width="12.140625" style="3" customWidth="1"/>
    <col min="10994" max="10994" width="10.42578125" style="3" customWidth="1"/>
    <col min="10995" max="10995" width="11.140625" style="3" customWidth="1"/>
    <col min="10996" max="10996" width="10.28515625" style="3" customWidth="1"/>
    <col min="10997" max="10997" width="11" style="3" customWidth="1"/>
    <col min="10998" max="10998" width="14.85546875" style="3" customWidth="1"/>
    <col min="10999" max="10999" width="9.140625" style="3"/>
    <col min="11000" max="11000" width="9.5703125" style="3" bestFit="1" customWidth="1"/>
    <col min="11001" max="11241" width="9.140625" style="3"/>
    <col min="11242" max="11242" width="4.7109375" style="3" customWidth="1"/>
    <col min="11243" max="11243" width="12.140625" style="3" customWidth="1"/>
    <col min="11244" max="11244" width="37.5703125" style="3" customWidth="1"/>
    <col min="11245" max="11245" width="8.5703125" style="3" customWidth="1"/>
    <col min="11246" max="11246" width="9.42578125" style="3" customWidth="1"/>
    <col min="11247" max="11247" width="12.5703125" style="3" bestFit="1" customWidth="1"/>
    <col min="11248" max="11248" width="11.28515625" style="3" customWidth="1"/>
    <col min="11249" max="11249" width="12.140625" style="3" customWidth="1"/>
    <col min="11250" max="11250" width="10.42578125" style="3" customWidth="1"/>
    <col min="11251" max="11251" width="11.140625" style="3" customWidth="1"/>
    <col min="11252" max="11252" width="10.28515625" style="3" customWidth="1"/>
    <col min="11253" max="11253" width="11" style="3" customWidth="1"/>
    <col min="11254" max="11254" width="14.85546875" style="3" customWidth="1"/>
    <col min="11255" max="11255" width="9.140625" style="3"/>
    <col min="11256" max="11256" width="9.5703125" style="3" bestFit="1" customWidth="1"/>
    <col min="11257" max="11497" width="9.140625" style="3"/>
    <col min="11498" max="11498" width="4.7109375" style="3" customWidth="1"/>
    <col min="11499" max="11499" width="12.140625" style="3" customWidth="1"/>
    <col min="11500" max="11500" width="37.5703125" style="3" customWidth="1"/>
    <col min="11501" max="11501" width="8.5703125" style="3" customWidth="1"/>
    <col min="11502" max="11502" width="9.42578125" style="3" customWidth="1"/>
    <col min="11503" max="11503" width="12.5703125" style="3" bestFit="1" customWidth="1"/>
    <col min="11504" max="11504" width="11.28515625" style="3" customWidth="1"/>
    <col min="11505" max="11505" width="12.140625" style="3" customWidth="1"/>
    <col min="11506" max="11506" width="10.42578125" style="3" customWidth="1"/>
    <col min="11507" max="11507" width="11.140625" style="3" customWidth="1"/>
    <col min="11508" max="11508" width="10.28515625" style="3" customWidth="1"/>
    <col min="11509" max="11509" width="11" style="3" customWidth="1"/>
    <col min="11510" max="11510" width="14.85546875" style="3" customWidth="1"/>
    <col min="11511" max="11511" width="9.140625" style="3"/>
    <col min="11512" max="11512" width="9.5703125" style="3" bestFit="1" customWidth="1"/>
    <col min="11513" max="11753" width="9.140625" style="3"/>
    <col min="11754" max="11754" width="4.7109375" style="3" customWidth="1"/>
    <col min="11755" max="11755" width="12.140625" style="3" customWidth="1"/>
    <col min="11756" max="11756" width="37.5703125" style="3" customWidth="1"/>
    <col min="11757" max="11757" width="8.5703125" style="3" customWidth="1"/>
    <col min="11758" max="11758" width="9.42578125" style="3" customWidth="1"/>
    <col min="11759" max="11759" width="12.5703125" style="3" bestFit="1" customWidth="1"/>
    <col min="11760" max="11760" width="11.28515625" style="3" customWidth="1"/>
    <col min="11761" max="11761" width="12.140625" style="3" customWidth="1"/>
    <col min="11762" max="11762" width="10.42578125" style="3" customWidth="1"/>
    <col min="11763" max="11763" width="11.140625" style="3" customWidth="1"/>
    <col min="11764" max="11764" width="10.28515625" style="3" customWidth="1"/>
    <col min="11765" max="11765" width="11" style="3" customWidth="1"/>
    <col min="11766" max="11766" width="14.85546875" style="3" customWidth="1"/>
    <col min="11767" max="11767" width="9.140625" style="3"/>
    <col min="11768" max="11768" width="9.5703125" style="3" bestFit="1" customWidth="1"/>
    <col min="11769" max="12009" width="9.140625" style="3"/>
    <col min="12010" max="12010" width="4.7109375" style="3" customWidth="1"/>
    <col min="12011" max="12011" width="12.140625" style="3" customWidth="1"/>
    <col min="12012" max="12012" width="37.5703125" style="3" customWidth="1"/>
    <col min="12013" max="12013" width="8.5703125" style="3" customWidth="1"/>
    <col min="12014" max="12014" width="9.42578125" style="3" customWidth="1"/>
    <col min="12015" max="12015" width="12.5703125" style="3" bestFit="1" customWidth="1"/>
    <col min="12016" max="12016" width="11.28515625" style="3" customWidth="1"/>
    <col min="12017" max="12017" width="12.140625" style="3" customWidth="1"/>
    <col min="12018" max="12018" width="10.42578125" style="3" customWidth="1"/>
    <col min="12019" max="12019" width="11.140625" style="3" customWidth="1"/>
    <col min="12020" max="12020" width="10.28515625" style="3" customWidth="1"/>
    <col min="12021" max="12021" width="11" style="3" customWidth="1"/>
    <col min="12022" max="12022" width="14.85546875" style="3" customWidth="1"/>
    <col min="12023" max="12023" width="9.140625" style="3"/>
    <col min="12024" max="12024" width="9.5703125" style="3" bestFit="1" customWidth="1"/>
    <col min="12025" max="12265" width="9.140625" style="3"/>
    <col min="12266" max="12266" width="4.7109375" style="3" customWidth="1"/>
    <col min="12267" max="12267" width="12.140625" style="3" customWidth="1"/>
    <col min="12268" max="12268" width="37.5703125" style="3" customWidth="1"/>
    <col min="12269" max="12269" width="8.5703125" style="3" customWidth="1"/>
    <col min="12270" max="12270" width="9.42578125" style="3" customWidth="1"/>
    <col min="12271" max="12271" width="12.5703125" style="3" bestFit="1" customWidth="1"/>
    <col min="12272" max="12272" width="11.28515625" style="3" customWidth="1"/>
    <col min="12273" max="12273" width="12.140625" style="3" customWidth="1"/>
    <col min="12274" max="12274" width="10.42578125" style="3" customWidth="1"/>
    <col min="12275" max="12275" width="11.140625" style="3" customWidth="1"/>
    <col min="12276" max="12276" width="10.28515625" style="3" customWidth="1"/>
    <col min="12277" max="12277" width="11" style="3" customWidth="1"/>
    <col min="12278" max="12278" width="14.85546875" style="3" customWidth="1"/>
    <col min="12279" max="12279" width="9.140625" style="3"/>
    <col min="12280" max="12280" width="9.5703125" style="3" bestFit="1" customWidth="1"/>
    <col min="12281" max="12521" width="9.140625" style="3"/>
    <col min="12522" max="12522" width="4.7109375" style="3" customWidth="1"/>
    <col min="12523" max="12523" width="12.140625" style="3" customWidth="1"/>
    <col min="12524" max="12524" width="37.5703125" style="3" customWidth="1"/>
    <col min="12525" max="12525" width="8.5703125" style="3" customWidth="1"/>
    <col min="12526" max="12526" width="9.42578125" style="3" customWidth="1"/>
    <col min="12527" max="12527" width="12.5703125" style="3" bestFit="1" customWidth="1"/>
    <col min="12528" max="12528" width="11.28515625" style="3" customWidth="1"/>
    <col min="12529" max="12529" width="12.140625" style="3" customWidth="1"/>
    <col min="12530" max="12530" width="10.42578125" style="3" customWidth="1"/>
    <col min="12531" max="12531" width="11.140625" style="3" customWidth="1"/>
    <col min="12532" max="12532" width="10.28515625" style="3" customWidth="1"/>
    <col min="12533" max="12533" width="11" style="3" customWidth="1"/>
    <col min="12534" max="12534" width="14.85546875" style="3" customWidth="1"/>
    <col min="12535" max="12535" width="9.140625" style="3"/>
    <col min="12536" max="12536" width="9.5703125" style="3" bestFit="1" customWidth="1"/>
    <col min="12537" max="12777" width="9.140625" style="3"/>
    <col min="12778" max="12778" width="4.7109375" style="3" customWidth="1"/>
    <col min="12779" max="12779" width="12.140625" style="3" customWidth="1"/>
    <col min="12780" max="12780" width="37.5703125" style="3" customWidth="1"/>
    <col min="12781" max="12781" width="8.5703125" style="3" customWidth="1"/>
    <col min="12782" max="12782" width="9.42578125" style="3" customWidth="1"/>
    <col min="12783" max="12783" width="12.5703125" style="3" bestFit="1" customWidth="1"/>
    <col min="12784" max="12784" width="11.28515625" style="3" customWidth="1"/>
    <col min="12785" max="12785" width="12.140625" style="3" customWidth="1"/>
    <col min="12786" max="12786" width="10.42578125" style="3" customWidth="1"/>
    <col min="12787" max="12787" width="11.140625" style="3" customWidth="1"/>
    <col min="12788" max="12788" width="10.28515625" style="3" customWidth="1"/>
    <col min="12789" max="12789" width="11" style="3" customWidth="1"/>
    <col min="12790" max="12790" width="14.85546875" style="3" customWidth="1"/>
    <col min="12791" max="12791" width="9.140625" style="3"/>
    <col min="12792" max="12792" width="9.5703125" style="3" bestFit="1" customWidth="1"/>
    <col min="12793" max="13033" width="9.140625" style="3"/>
    <col min="13034" max="13034" width="4.7109375" style="3" customWidth="1"/>
    <col min="13035" max="13035" width="12.140625" style="3" customWidth="1"/>
    <col min="13036" max="13036" width="37.5703125" style="3" customWidth="1"/>
    <col min="13037" max="13037" width="8.5703125" style="3" customWidth="1"/>
    <col min="13038" max="13038" width="9.42578125" style="3" customWidth="1"/>
    <col min="13039" max="13039" width="12.5703125" style="3" bestFit="1" customWidth="1"/>
    <col min="13040" max="13040" width="11.28515625" style="3" customWidth="1"/>
    <col min="13041" max="13041" width="12.140625" style="3" customWidth="1"/>
    <col min="13042" max="13042" width="10.42578125" style="3" customWidth="1"/>
    <col min="13043" max="13043" width="11.140625" style="3" customWidth="1"/>
    <col min="13044" max="13044" width="10.28515625" style="3" customWidth="1"/>
    <col min="13045" max="13045" width="11" style="3" customWidth="1"/>
    <col min="13046" max="13046" width="14.85546875" style="3" customWidth="1"/>
    <col min="13047" max="13047" width="9.140625" style="3"/>
    <col min="13048" max="13048" width="9.5703125" style="3" bestFit="1" customWidth="1"/>
    <col min="13049" max="13289" width="9.140625" style="3"/>
    <col min="13290" max="13290" width="4.7109375" style="3" customWidth="1"/>
    <col min="13291" max="13291" width="12.140625" style="3" customWidth="1"/>
    <col min="13292" max="13292" width="37.5703125" style="3" customWidth="1"/>
    <col min="13293" max="13293" width="8.5703125" style="3" customWidth="1"/>
    <col min="13294" max="13294" width="9.42578125" style="3" customWidth="1"/>
    <col min="13295" max="13295" width="12.5703125" style="3" bestFit="1" customWidth="1"/>
    <col min="13296" max="13296" width="11.28515625" style="3" customWidth="1"/>
    <col min="13297" max="13297" width="12.140625" style="3" customWidth="1"/>
    <col min="13298" max="13298" width="10.42578125" style="3" customWidth="1"/>
    <col min="13299" max="13299" width="11.140625" style="3" customWidth="1"/>
    <col min="13300" max="13300" width="10.28515625" style="3" customWidth="1"/>
    <col min="13301" max="13301" width="11" style="3" customWidth="1"/>
    <col min="13302" max="13302" width="14.85546875" style="3" customWidth="1"/>
    <col min="13303" max="13303" width="9.140625" style="3"/>
    <col min="13304" max="13304" width="9.5703125" style="3" bestFit="1" customWidth="1"/>
    <col min="13305" max="13545" width="9.140625" style="3"/>
    <col min="13546" max="13546" width="4.7109375" style="3" customWidth="1"/>
    <col min="13547" max="13547" width="12.140625" style="3" customWidth="1"/>
    <col min="13548" max="13548" width="37.5703125" style="3" customWidth="1"/>
    <col min="13549" max="13549" width="8.5703125" style="3" customWidth="1"/>
    <col min="13550" max="13550" width="9.42578125" style="3" customWidth="1"/>
    <col min="13551" max="13551" width="12.5703125" style="3" bestFit="1" customWidth="1"/>
    <col min="13552" max="13552" width="11.28515625" style="3" customWidth="1"/>
    <col min="13553" max="13553" width="12.140625" style="3" customWidth="1"/>
    <col min="13554" max="13554" width="10.42578125" style="3" customWidth="1"/>
    <col min="13555" max="13555" width="11.140625" style="3" customWidth="1"/>
    <col min="13556" max="13556" width="10.28515625" style="3" customWidth="1"/>
    <col min="13557" max="13557" width="11" style="3" customWidth="1"/>
    <col min="13558" max="13558" width="14.85546875" style="3" customWidth="1"/>
    <col min="13559" max="13559" width="9.140625" style="3"/>
    <col min="13560" max="13560" width="9.5703125" style="3" bestFit="1" customWidth="1"/>
    <col min="13561" max="13801" width="9.140625" style="3"/>
    <col min="13802" max="13802" width="4.7109375" style="3" customWidth="1"/>
    <col min="13803" max="13803" width="12.140625" style="3" customWidth="1"/>
    <col min="13804" max="13804" width="37.5703125" style="3" customWidth="1"/>
    <col min="13805" max="13805" width="8.5703125" style="3" customWidth="1"/>
    <col min="13806" max="13806" width="9.42578125" style="3" customWidth="1"/>
    <col min="13807" max="13807" width="12.5703125" style="3" bestFit="1" customWidth="1"/>
    <col min="13808" max="13808" width="11.28515625" style="3" customWidth="1"/>
    <col min="13809" max="13809" width="12.140625" style="3" customWidth="1"/>
    <col min="13810" max="13810" width="10.42578125" style="3" customWidth="1"/>
    <col min="13811" max="13811" width="11.140625" style="3" customWidth="1"/>
    <col min="13812" max="13812" width="10.28515625" style="3" customWidth="1"/>
    <col min="13813" max="13813" width="11" style="3" customWidth="1"/>
    <col min="13814" max="13814" width="14.85546875" style="3" customWidth="1"/>
    <col min="13815" max="13815" width="9.140625" style="3"/>
    <col min="13816" max="13816" width="9.5703125" style="3" bestFit="1" customWidth="1"/>
    <col min="13817" max="14057" width="9.140625" style="3"/>
    <col min="14058" max="14058" width="4.7109375" style="3" customWidth="1"/>
    <col min="14059" max="14059" width="12.140625" style="3" customWidth="1"/>
    <col min="14060" max="14060" width="37.5703125" style="3" customWidth="1"/>
    <col min="14061" max="14061" width="8.5703125" style="3" customWidth="1"/>
    <col min="14062" max="14062" width="9.42578125" style="3" customWidth="1"/>
    <col min="14063" max="14063" width="12.5703125" style="3" bestFit="1" customWidth="1"/>
    <col min="14064" max="14064" width="11.28515625" style="3" customWidth="1"/>
    <col min="14065" max="14065" width="12.140625" style="3" customWidth="1"/>
    <col min="14066" max="14066" width="10.42578125" style="3" customWidth="1"/>
    <col min="14067" max="14067" width="11.140625" style="3" customWidth="1"/>
    <col min="14068" max="14068" width="10.28515625" style="3" customWidth="1"/>
    <col min="14069" max="14069" width="11" style="3" customWidth="1"/>
    <col min="14070" max="14070" width="14.85546875" style="3" customWidth="1"/>
    <col min="14071" max="14071" width="9.140625" style="3"/>
    <col min="14072" max="14072" width="9.5703125" style="3" bestFit="1" customWidth="1"/>
    <col min="14073" max="14313" width="9.140625" style="3"/>
    <col min="14314" max="14314" width="4.7109375" style="3" customWidth="1"/>
    <col min="14315" max="14315" width="12.140625" style="3" customWidth="1"/>
    <col min="14316" max="14316" width="37.5703125" style="3" customWidth="1"/>
    <col min="14317" max="14317" width="8.5703125" style="3" customWidth="1"/>
    <col min="14318" max="14318" width="9.42578125" style="3" customWidth="1"/>
    <col min="14319" max="14319" width="12.5703125" style="3" bestFit="1" customWidth="1"/>
    <col min="14320" max="14320" width="11.28515625" style="3" customWidth="1"/>
    <col min="14321" max="14321" width="12.140625" style="3" customWidth="1"/>
    <col min="14322" max="14322" width="10.42578125" style="3" customWidth="1"/>
    <col min="14323" max="14323" width="11.140625" style="3" customWidth="1"/>
    <col min="14324" max="14324" width="10.28515625" style="3" customWidth="1"/>
    <col min="14325" max="14325" width="11" style="3" customWidth="1"/>
    <col min="14326" max="14326" width="14.85546875" style="3" customWidth="1"/>
    <col min="14327" max="14327" width="9.140625" style="3"/>
    <col min="14328" max="14328" width="9.5703125" style="3" bestFit="1" customWidth="1"/>
    <col min="14329" max="14569" width="9.140625" style="3"/>
    <col min="14570" max="14570" width="4.7109375" style="3" customWidth="1"/>
    <col min="14571" max="14571" width="12.140625" style="3" customWidth="1"/>
    <col min="14572" max="14572" width="37.5703125" style="3" customWidth="1"/>
    <col min="14573" max="14573" width="8.5703125" style="3" customWidth="1"/>
    <col min="14574" max="14574" width="9.42578125" style="3" customWidth="1"/>
    <col min="14575" max="14575" width="12.5703125" style="3" bestFit="1" customWidth="1"/>
    <col min="14576" max="14576" width="11.28515625" style="3" customWidth="1"/>
    <col min="14577" max="14577" width="12.140625" style="3" customWidth="1"/>
    <col min="14578" max="14578" width="10.42578125" style="3" customWidth="1"/>
    <col min="14579" max="14579" width="11.140625" style="3" customWidth="1"/>
    <col min="14580" max="14580" width="10.28515625" style="3" customWidth="1"/>
    <col min="14581" max="14581" width="11" style="3" customWidth="1"/>
    <col min="14582" max="14582" width="14.85546875" style="3" customWidth="1"/>
    <col min="14583" max="14583" width="9.140625" style="3"/>
    <col min="14584" max="14584" width="9.5703125" style="3" bestFit="1" customWidth="1"/>
    <col min="14585" max="14825" width="9.140625" style="3"/>
    <col min="14826" max="14826" width="4.7109375" style="3" customWidth="1"/>
    <col min="14827" max="14827" width="12.140625" style="3" customWidth="1"/>
    <col min="14828" max="14828" width="37.5703125" style="3" customWidth="1"/>
    <col min="14829" max="14829" width="8.5703125" style="3" customWidth="1"/>
    <col min="14830" max="14830" width="9.42578125" style="3" customWidth="1"/>
    <col min="14831" max="14831" width="12.5703125" style="3" bestFit="1" customWidth="1"/>
    <col min="14832" max="14832" width="11.28515625" style="3" customWidth="1"/>
    <col min="14833" max="14833" width="12.140625" style="3" customWidth="1"/>
    <col min="14834" max="14834" width="10.42578125" style="3" customWidth="1"/>
    <col min="14835" max="14835" width="11.140625" style="3" customWidth="1"/>
    <col min="14836" max="14836" width="10.28515625" style="3" customWidth="1"/>
    <col min="14837" max="14837" width="11" style="3" customWidth="1"/>
    <col min="14838" max="14838" width="14.85546875" style="3" customWidth="1"/>
    <col min="14839" max="14839" width="9.140625" style="3"/>
    <col min="14840" max="14840" width="9.5703125" style="3" bestFit="1" customWidth="1"/>
    <col min="14841" max="15081" width="9.140625" style="3"/>
    <col min="15082" max="15082" width="4.7109375" style="3" customWidth="1"/>
    <col min="15083" max="15083" width="12.140625" style="3" customWidth="1"/>
    <col min="15084" max="15084" width="37.5703125" style="3" customWidth="1"/>
    <col min="15085" max="15085" width="8.5703125" style="3" customWidth="1"/>
    <col min="15086" max="15086" width="9.42578125" style="3" customWidth="1"/>
    <col min="15087" max="15087" width="12.5703125" style="3" bestFit="1" customWidth="1"/>
    <col min="15088" max="15088" width="11.28515625" style="3" customWidth="1"/>
    <col min="15089" max="15089" width="12.140625" style="3" customWidth="1"/>
    <col min="15090" max="15090" width="10.42578125" style="3" customWidth="1"/>
    <col min="15091" max="15091" width="11.140625" style="3" customWidth="1"/>
    <col min="15092" max="15092" width="10.28515625" style="3" customWidth="1"/>
    <col min="15093" max="15093" width="11" style="3" customWidth="1"/>
    <col min="15094" max="15094" width="14.85546875" style="3" customWidth="1"/>
    <col min="15095" max="15095" width="9.140625" style="3"/>
    <col min="15096" max="15096" width="9.5703125" style="3" bestFit="1" customWidth="1"/>
    <col min="15097" max="15337" width="9.140625" style="3"/>
    <col min="15338" max="15338" width="4.7109375" style="3" customWidth="1"/>
    <col min="15339" max="15339" width="12.140625" style="3" customWidth="1"/>
    <col min="15340" max="15340" width="37.5703125" style="3" customWidth="1"/>
    <col min="15341" max="15341" width="8.5703125" style="3" customWidth="1"/>
    <col min="15342" max="15342" width="9.42578125" style="3" customWidth="1"/>
    <col min="15343" max="15343" width="12.5703125" style="3" bestFit="1" customWidth="1"/>
    <col min="15344" max="15344" width="11.28515625" style="3" customWidth="1"/>
    <col min="15345" max="15345" width="12.140625" style="3" customWidth="1"/>
    <col min="15346" max="15346" width="10.42578125" style="3" customWidth="1"/>
    <col min="15347" max="15347" width="11.140625" style="3" customWidth="1"/>
    <col min="15348" max="15348" width="10.28515625" style="3" customWidth="1"/>
    <col min="15349" max="15349" width="11" style="3" customWidth="1"/>
    <col min="15350" max="15350" width="14.85546875" style="3" customWidth="1"/>
    <col min="15351" max="15351" width="9.140625" style="3"/>
    <col min="15352" max="15352" width="9.5703125" style="3" bestFit="1" customWidth="1"/>
    <col min="15353" max="15593" width="9.140625" style="3"/>
    <col min="15594" max="15594" width="4.7109375" style="3" customWidth="1"/>
    <col min="15595" max="15595" width="12.140625" style="3" customWidth="1"/>
    <col min="15596" max="15596" width="37.5703125" style="3" customWidth="1"/>
    <col min="15597" max="15597" width="8.5703125" style="3" customWidth="1"/>
    <col min="15598" max="15598" width="9.42578125" style="3" customWidth="1"/>
    <col min="15599" max="15599" width="12.5703125" style="3" bestFit="1" customWidth="1"/>
    <col min="15600" max="15600" width="11.28515625" style="3" customWidth="1"/>
    <col min="15601" max="15601" width="12.140625" style="3" customWidth="1"/>
    <col min="15602" max="15602" width="10.42578125" style="3" customWidth="1"/>
    <col min="15603" max="15603" width="11.140625" style="3" customWidth="1"/>
    <col min="15604" max="15604" width="10.28515625" style="3" customWidth="1"/>
    <col min="15605" max="15605" width="11" style="3" customWidth="1"/>
    <col min="15606" max="15606" width="14.85546875" style="3" customWidth="1"/>
    <col min="15607" max="15607" width="9.140625" style="3"/>
    <col min="15608" max="15608" width="9.5703125" style="3" bestFit="1" customWidth="1"/>
    <col min="15609" max="15849" width="9.140625" style="3"/>
    <col min="15850" max="15850" width="4.7109375" style="3" customWidth="1"/>
    <col min="15851" max="15851" width="12.140625" style="3" customWidth="1"/>
    <col min="15852" max="15852" width="37.5703125" style="3" customWidth="1"/>
    <col min="15853" max="15853" width="8.5703125" style="3" customWidth="1"/>
    <col min="15854" max="15854" width="9.42578125" style="3" customWidth="1"/>
    <col min="15855" max="15855" width="12.5703125" style="3" bestFit="1" customWidth="1"/>
    <col min="15856" max="15856" width="11.28515625" style="3" customWidth="1"/>
    <col min="15857" max="15857" width="12.140625" style="3" customWidth="1"/>
    <col min="15858" max="15858" width="10.42578125" style="3" customWidth="1"/>
    <col min="15859" max="15859" width="11.140625" style="3" customWidth="1"/>
    <col min="15860" max="15860" width="10.28515625" style="3" customWidth="1"/>
    <col min="15861" max="15861" width="11" style="3" customWidth="1"/>
    <col min="15862" max="15862" width="14.85546875" style="3" customWidth="1"/>
    <col min="15863" max="15863" width="9.140625" style="3"/>
    <col min="15864" max="15864" width="9.5703125" style="3" bestFit="1" customWidth="1"/>
    <col min="15865" max="16105" width="9.140625" style="3"/>
    <col min="16106" max="16106" width="4.7109375" style="3" customWidth="1"/>
    <col min="16107" max="16107" width="12.140625" style="3" customWidth="1"/>
    <col min="16108" max="16108" width="37.5703125" style="3" customWidth="1"/>
    <col min="16109" max="16109" width="8.5703125" style="3" customWidth="1"/>
    <col min="16110" max="16110" width="9.42578125" style="3" customWidth="1"/>
    <col min="16111" max="16111" width="12.5703125" style="3" bestFit="1" customWidth="1"/>
    <col min="16112" max="16112" width="11.28515625" style="3" customWidth="1"/>
    <col min="16113" max="16113" width="12.140625" style="3" customWidth="1"/>
    <col min="16114" max="16114" width="10.42578125" style="3" customWidth="1"/>
    <col min="16115" max="16115" width="11.140625" style="3" customWidth="1"/>
    <col min="16116" max="16116" width="10.28515625" style="3" customWidth="1"/>
    <col min="16117" max="16117" width="11" style="3" customWidth="1"/>
    <col min="16118" max="16118" width="14.85546875" style="3" customWidth="1"/>
    <col min="16119" max="16119" width="9.140625" style="3"/>
    <col min="16120" max="16120" width="9.5703125" style="3" bestFit="1" customWidth="1"/>
    <col min="16121" max="16384" width="9.140625" style="3"/>
  </cols>
  <sheetData>
    <row r="1" spans="1:13" x14ac:dyDescent="0.25">
      <c r="A1" s="1" t="s">
        <v>353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1" t="s">
        <v>237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3.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>
        <f>SUBTOTAL(109,L9:L49)</f>
        <v>0</v>
      </c>
      <c r="M4" s="5"/>
    </row>
    <row r="5" spans="1:13" ht="13.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"/>
    </row>
    <row r="6" spans="1:13" ht="13.5" thickBot="1" x14ac:dyDescent="0.3">
      <c r="A6" s="297" t="s">
        <v>2</v>
      </c>
      <c r="B6" s="296" t="s">
        <v>3</v>
      </c>
      <c r="C6" s="296" t="s">
        <v>4</v>
      </c>
      <c r="D6" s="296" t="s">
        <v>313</v>
      </c>
      <c r="E6" s="296" t="s">
        <v>5</v>
      </c>
      <c r="F6" s="300" t="s">
        <v>6</v>
      </c>
      <c r="G6" s="300"/>
      <c r="H6" s="300" t="s">
        <v>7</v>
      </c>
      <c r="I6" s="300"/>
      <c r="J6" s="296" t="s">
        <v>8</v>
      </c>
      <c r="K6" s="296"/>
      <c r="L6" s="9" t="s">
        <v>9</v>
      </c>
      <c r="M6" s="10"/>
    </row>
    <row r="7" spans="1:13" ht="39.75" customHeight="1" thickBot="1" x14ac:dyDescent="0.3">
      <c r="A7" s="298"/>
      <c r="B7" s="299"/>
      <c r="C7" s="299"/>
      <c r="D7" s="299"/>
      <c r="E7" s="299"/>
      <c r="F7" s="11" t="s">
        <v>10</v>
      </c>
      <c r="G7" s="12" t="s">
        <v>11</v>
      </c>
      <c r="H7" s="11" t="s">
        <v>10</v>
      </c>
      <c r="I7" s="12" t="s">
        <v>11</v>
      </c>
      <c r="J7" s="11" t="s">
        <v>10</v>
      </c>
      <c r="K7" s="12" t="s">
        <v>12</v>
      </c>
      <c r="L7" s="13" t="s">
        <v>13</v>
      </c>
      <c r="M7" s="14"/>
    </row>
    <row r="8" spans="1:13" ht="13.5" thickBot="1" x14ac:dyDescent="0.3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</row>
    <row r="9" spans="1:13" ht="25.5" x14ac:dyDescent="0.25">
      <c r="A9" s="17">
        <v>1</v>
      </c>
      <c r="B9" s="192" t="s">
        <v>238</v>
      </c>
      <c r="C9" s="193" t="s">
        <v>317</v>
      </c>
      <c r="D9" s="193"/>
      <c r="E9" s="194">
        <v>3</v>
      </c>
      <c r="F9" s="193"/>
      <c r="G9" s="195"/>
      <c r="H9" s="193"/>
      <c r="I9" s="195"/>
      <c r="J9" s="193"/>
      <c r="K9" s="195"/>
      <c r="L9" s="196"/>
      <c r="M9" s="23" t="s">
        <v>304</v>
      </c>
    </row>
    <row r="10" spans="1:13" x14ac:dyDescent="0.25">
      <c r="A10" s="17"/>
      <c r="B10" s="188" t="s">
        <v>14</v>
      </c>
      <c r="C10" s="19" t="s">
        <v>15</v>
      </c>
      <c r="D10" s="186">
        <v>3.88</v>
      </c>
      <c r="E10" s="186">
        <v>11.64</v>
      </c>
      <c r="F10" s="19"/>
      <c r="G10" s="186"/>
      <c r="H10" s="189"/>
      <c r="I10" s="186"/>
      <c r="J10" s="19"/>
      <c r="K10" s="186"/>
      <c r="L10" s="187"/>
      <c r="M10" s="23" t="s">
        <v>304</v>
      </c>
    </row>
    <row r="11" spans="1:13" ht="15" x14ac:dyDescent="0.25">
      <c r="A11" s="17">
        <v>2</v>
      </c>
      <c r="B11" s="183" t="s">
        <v>231</v>
      </c>
      <c r="C11" s="19" t="s">
        <v>317</v>
      </c>
      <c r="D11" s="19"/>
      <c r="E11" s="218">
        <v>3</v>
      </c>
      <c r="F11" s="19"/>
      <c r="G11" s="186"/>
      <c r="H11" s="19"/>
      <c r="I11" s="186"/>
      <c r="J11" s="19"/>
      <c r="K11" s="186"/>
      <c r="L11" s="187"/>
      <c r="M11" s="23"/>
    </row>
    <row r="12" spans="1:13" x14ac:dyDescent="0.25">
      <c r="A12" s="17"/>
      <c r="B12" s="188" t="s">
        <v>14</v>
      </c>
      <c r="C12" s="19" t="s">
        <v>15</v>
      </c>
      <c r="D12" s="186">
        <v>1.21</v>
      </c>
      <c r="E12" s="186">
        <v>3.63</v>
      </c>
      <c r="F12" s="19"/>
      <c r="G12" s="186"/>
      <c r="H12" s="189"/>
      <c r="I12" s="186"/>
      <c r="J12" s="19"/>
      <c r="K12" s="186"/>
      <c r="L12" s="187"/>
      <c r="M12" s="23" t="s">
        <v>304</v>
      </c>
    </row>
    <row r="13" spans="1:13" ht="25.5" x14ac:dyDescent="0.25">
      <c r="A13" s="17">
        <v>3</v>
      </c>
      <c r="B13" s="183" t="s">
        <v>236</v>
      </c>
      <c r="C13" s="19" t="s">
        <v>317</v>
      </c>
      <c r="D13" s="19"/>
      <c r="E13" s="218">
        <v>1.6</v>
      </c>
      <c r="F13" s="19"/>
      <c r="G13" s="186"/>
      <c r="H13" s="19"/>
      <c r="I13" s="186"/>
      <c r="J13" s="19"/>
      <c r="K13" s="186"/>
      <c r="L13" s="187"/>
      <c r="M13" s="23"/>
    </row>
    <row r="14" spans="1:13" x14ac:dyDescent="0.25">
      <c r="A14" s="17"/>
      <c r="B14" s="188" t="s">
        <v>14</v>
      </c>
      <c r="C14" s="19" t="s">
        <v>15</v>
      </c>
      <c r="D14" s="186">
        <v>4.5</v>
      </c>
      <c r="E14" s="186">
        <v>7.2</v>
      </c>
      <c r="F14" s="19"/>
      <c r="G14" s="186"/>
      <c r="H14" s="189"/>
      <c r="I14" s="186"/>
      <c r="J14" s="189"/>
      <c r="K14" s="189"/>
      <c r="L14" s="202"/>
      <c r="M14" s="23" t="s">
        <v>304</v>
      </c>
    </row>
    <row r="15" spans="1:13" x14ac:dyDescent="0.25">
      <c r="A15" s="17"/>
      <c r="B15" s="188" t="s">
        <v>27</v>
      </c>
      <c r="C15" s="19" t="s">
        <v>46</v>
      </c>
      <c r="D15" s="186">
        <v>0.37</v>
      </c>
      <c r="E15" s="186">
        <v>0.59199999999999997</v>
      </c>
      <c r="F15" s="19"/>
      <c r="G15" s="186"/>
      <c r="H15" s="19"/>
      <c r="I15" s="186"/>
      <c r="J15" s="19"/>
      <c r="K15" s="186"/>
      <c r="L15" s="187"/>
      <c r="M15" s="23" t="s">
        <v>304</v>
      </c>
    </row>
    <row r="16" spans="1:13" ht="15" x14ac:dyDescent="0.25">
      <c r="A16" s="17"/>
      <c r="B16" s="188" t="s">
        <v>232</v>
      </c>
      <c r="C16" s="19" t="s">
        <v>317</v>
      </c>
      <c r="D16" s="19">
        <v>1.02</v>
      </c>
      <c r="E16" s="186">
        <v>1.6320000000000001</v>
      </c>
      <c r="F16" s="189"/>
      <c r="G16" s="189"/>
      <c r="H16" s="189"/>
      <c r="I16" s="189"/>
      <c r="J16" s="189"/>
      <c r="K16" s="189"/>
      <c r="L16" s="202"/>
      <c r="M16" s="23" t="s">
        <v>302</v>
      </c>
    </row>
    <row r="17" spans="1:13" x14ac:dyDescent="0.25">
      <c r="A17" s="17"/>
      <c r="B17" s="188" t="s">
        <v>23</v>
      </c>
      <c r="C17" s="19" t="s">
        <v>19</v>
      </c>
      <c r="D17" s="186">
        <v>0.28000000000000003</v>
      </c>
      <c r="E17" s="186">
        <v>0.44800000000000006</v>
      </c>
      <c r="F17" s="19"/>
      <c r="G17" s="189"/>
      <c r="H17" s="186"/>
      <c r="I17" s="186"/>
      <c r="J17" s="19"/>
      <c r="K17" s="186"/>
      <c r="L17" s="187"/>
      <c r="M17" s="23" t="s">
        <v>302</v>
      </c>
    </row>
    <row r="18" spans="1:13" x14ac:dyDescent="0.25">
      <c r="A18" s="17">
        <v>4</v>
      </c>
      <c r="B18" s="183" t="s">
        <v>245</v>
      </c>
      <c r="C18" s="19" t="s">
        <v>24</v>
      </c>
      <c r="D18" s="19"/>
      <c r="E18" s="218">
        <v>52</v>
      </c>
      <c r="F18" s="19"/>
      <c r="G18" s="186"/>
      <c r="H18" s="19"/>
      <c r="I18" s="186"/>
      <c r="J18" s="19"/>
      <c r="K18" s="186"/>
      <c r="L18" s="187"/>
      <c r="M18" s="23"/>
    </row>
    <row r="19" spans="1:13" x14ac:dyDescent="0.25">
      <c r="A19" s="17"/>
      <c r="B19" s="188" t="s">
        <v>14</v>
      </c>
      <c r="C19" s="19" t="s">
        <v>15</v>
      </c>
      <c r="D19" s="186">
        <v>1.75</v>
      </c>
      <c r="E19" s="189">
        <v>91</v>
      </c>
      <c r="F19" s="19"/>
      <c r="G19" s="186"/>
      <c r="H19" s="19"/>
      <c r="I19" s="186"/>
      <c r="J19" s="19"/>
      <c r="K19" s="186"/>
      <c r="L19" s="187"/>
      <c r="M19" s="23" t="s">
        <v>304</v>
      </c>
    </row>
    <row r="20" spans="1:13" x14ac:dyDescent="0.25">
      <c r="A20" s="17"/>
      <c r="B20" s="188" t="s">
        <v>27</v>
      </c>
      <c r="C20" s="19" t="s">
        <v>19</v>
      </c>
      <c r="D20" s="186">
        <v>0.04</v>
      </c>
      <c r="E20" s="189">
        <v>2.08</v>
      </c>
      <c r="F20" s="19"/>
      <c r="G20" s="186"/>
      <c r="H20" s="19"/>
      <c r="I20" s="186"/>
      <c r="J20" s="19"/>
      <c r="K20" s="186"/>
      <c r="L20" s="187"/>
      <c r="M20" s="23" t="s">
        <v>304</v>
      </c>
    </row>
    <row r="21" spans="1:13" x14ac:dyDescent="0.25">
      <c r="A21" s="191"/>
      <c r="B21" s="252" t="s">
        <v>314</v>
      </c>
      <c r="C21" s="193" t="s">
        <v>24</v>
      </c>
      <c r="D21" s="253"/>
      <c r="E21" s="254">
        <v>44</v>
      </c>
      <c r="F21" s="189"/>
      <c r="G21" s="254"/>
      <c r="H21" s="254"/>
      <c r="I21" s="254"/>
      <c r="J21" s="254"/>
      <c r="K21" s="254"/>
      <c r="L21" s="202"/>
      <c r="M21" s="23" t="s">
        <v>302</v>
      </c>
    </row>
    <row r="22" spans="1:13" x14ac:dyDescent="0.25">
      <c r="A22" s="191"/>
      <c r="B22" s="252" t="s">
        <v>51</v>
      </c>
      <c r="C22" s="193" t="s">
        <v>30</v>
      </c>
      <c r="D22" s="195">
        <v>0.02</v>
      </c>
      <c r="E22" s="195">
        <v>1.04</v>
      </c>
      <c r="F22" s="186"/>
      <c r="G22" s="195"/>
      <c r="H22" s="193"/>
      <c r="I22" s="195"/>
      <c r="J22" s="193"/>
      <c r="K22" s="195"/>
      <c r="L22" s="187"/>
      <c r="M22" s="23" t="s">
        <v>302</v>
      </c>
    </row>
    <row r="23" spans="1:13" ht="25.5" x14ac:dyDescent="0.25">
      <c r="A23" s="191"/>
      <c r="B23" s="252" t="s">
        <v>239</v>
      </c>
      <c r="C23" s="193" t="s">
        <v>319</v>
      </c>
      <c r="D23" s="195"/>
      <c r="E23" s="254">
        <v>78</v>
      </c>
      <c r="F23" s="186"/>
      <c r="G23" s="195"/>
      <c r="H23" s="193"/>
      <c r="I23" s="195"/>
      <c r="J23" s="193"/>
      <c r="K23" s="195"/>
      <c r="L23" s="187"/>
      <c r="M23" s="23" t="s">
        <v>302</v>
      </c>
    </row>
    <row r="24" spans="1:13" x14ac:dyDescent="0.25">
      <c r="A24" s="255"/>
      <c r="B24" s="256" t="s">
        <v>315</v>
      </c>
      <c r="C24" s="257" t="s">
        <v>24</v>
      </c>
      <c r="D24" s="258"/>
      <c r="E24" s="259">
        <v>156</v>
      </c>
      <c r="F24" s="260"/>
      <c r="G24" s="195"/>
      <c r="H24" s="257"/>
      <c r="I24" s="258"/>
      <c r="J24" s="257"/>
      <c r="K24" s="258"/>
      <c r="L24" s="187"/>
      <c r="M24" s="23" t="s">
        <v>302</v>
      </c>
    </row>
    <row r="25" spans="1:13" x14ac:dyDescent="0.25">
      <c r="A25" s="37"/>
      <c r="B25" s="261" t="s">
        <v>23</v>
      </c>
      <c r="C25" s="34" t="s">
        <v>19</v>
      </c>
      <c r="D25" s="260">
        <v>0.11</v>
      </c>
      <c r="E25" s="260">
        <v>5.72</v>
      </c>
      <c r="F25" s="34"/>
      <c r="G25" s="260"/>
      <c r="H25" s="260"/>
      <c r="I25" s="260"/>
      <c r="J25" s="34"/>
      <c r="K25" s="260"/>
      <c r="L25" s="262"/>
      <c r="M25" s="23" t="s">
        <v>302</v>
      </c>
    </row>
    <row r="26" spans="1:13" x14ac:dyDescent="0.25">
      <c r="A26" s="17">
        <v>5</v>
      </c>
      <c r="B26" s="183" t="s">
        <v>240</v>
      </c>
      <c r="C26" s="19" t="s">
        <v>29</v>
      </c>
      <c r="D26" s="19"/>
      <c r="E26" s="218">
        <v>1</v>
      </c>
      <c r="F26" s="19"/>
      <c r="G26" s="186"/>
      <c r="H26" s="19"/>
      <c r="I26" s="186"/>
      <c r="J26" s="19"/>
      <c r="K26" s="186"/>
      <c r="L26" s="187"/>
      <c r="M26" s="23"/>
    </row>
    <row r="27" spans="1:13" x14ac:dyDescent="0.25">
      <c r="A27" s="17"/>
      <c r="B27" s="188" t="s">
        <v>14</v>
      </c>
      <c r="C27" s="19" t="s">
        <v>15</v>
      </c>
      <c r="D27" s="186">
        <v>17.2</v>
      </c>
      <c r="E27" s="189">
        <v>17.2</v>
      </c>
      <c r="F27" s="19"/>
      <c r="G27" s="186"/>
      <c r="H27" s="19"/>
      <c r="I27" s="186"/>
      <c r="J27" s="19"/>
      <c r="K27" s="186"/>
      <c r="L27" s="187"/>
      <c r="M27" s="23" t="s">
        <v>304</v>
      </c>
    </row>
    <row r="28" spans="1:13" x14ac:dyDescent="0.25">
      <c r="A28" s="17"/>
      <c r="B28" s="188" t="s">
        <v>27</v>
      </c>
      <c r="C28" s="19" t="s">
        <v>19</v>
      </c>
      <c r="D28" s="186">
        <v>0.7</v>
      </c>
      <c r="E28" s="189">
        <v>0.7</v>
      </c>
      <c r="F28" s="19"/>
      <c r="G28" s="186"/>
      <c r="H28" s="19"/>
      <c r="I28" s="186"/>
      <c r="J28" s="19"/>
      <c r="K28" s="186"/>
      <c r="L28" s="187"/>
      <c r="M28" s="23" t="s">
        <v>304</v>
      </c>
    </row>
    <row r="29" spans="1:13" x14ac:dyDescent="0.25">
      <c r="A29" s="191"/>
      <c r="B29" s="252" t="s">
        <v>316</v>
      </c>
      <c r="C29" s="193" t="s">
        <v>24</v>
      </c>
      <c r="D29" s="253"/>
      <c r="E29" s="254">
        <v>14</v>
      </c>
      <c r="F29" s="189"/>
      <c r="G29" s="254"/>
      <c r="H29" s="254"/>
      <c r="I29" s="254"/>
      <c r="J29" s="254"/>
      <c r="K29" s="254"/>
      <c r="L29" s="202"/>
      <c r="M29" s="23" t="s">
        <v>302</v>
      </c>
    </row>
    <row r="30" spans="1:13" ht="25.5" x14ac:dyDescent="0.25">
      <c r="A30" s="191"/>
      <c r="B30" s="252" t="s">
        <v>239</v>
      </c>
      <c r="C30" s="193" t="s">
        <v>319</v>
      </c>
      <c r="D30" s="195"/>
      <c r="E30" s="254">
        <v>6</v>
      </c>
      <c r="F30" s="186"/>
      <c r="G30" s="195"/>
      <c r="H30" s="193"/>
      <c r="I30" s="195"/>
      <c r="J30" s="193"/>
      <c r="K30" s="195"/>
      <c r="L30" s="187"/>
      <c r="M30" s="23" t="s">
        <v>302</v>
      </c>
    </row>
    <row r="31" spans="1:13" x14ac:dyDescent="0.25">
      <c r="A31" s="17"/>
      <c r="B31" s="252" t="s">
        <v>246</v>
      </c>
      <c r="C31" s="19" t="s">
        <v>29</v>
      </c>
      <c r="D31" s="19"/>
      <c r="E31" s="186">
        <v>4</v>
      </c>
      <c r="F31" s="189"/>
      <c r="G31" s="189"/>
      <c r="H31" s="189"/>
      <c r="I31" s="189"/>
      <c r="J31" s="189"/>
      <c r="K31" s="189"/>
      <c r="L31" s="202"/>
      <c r="M31" s="23" t="s">
        <v>302</v>
      </c>
    </row>
    <row r="32" spans="1:13" x14ac:dyDescent="0.25">
      <c r="A32" s="191"/>
      <c r="B32" s="252" t="s">
        <v>242</v>
      </c>
      <c r="C32" s="193" t="s">
        <v>29</v>
      </c>
      <c r="D32" s="253"/>
      <c r="E32" s="195">
        <v>1</v>
      </c>
      <c r="F32" s="186"/>
      <c r="G32" s="186"/>
      <c r="H32" s="193"/>
      <c r="I32" s="195"/>
      <c r="J32" s="193"/>
      <c r="K32" s="195"/>
      <c r="L32" s="187"/>
      <c r="M32" s="23" t="s">
        <v>302</v>
      </c>
    </row>
    <row r="33" spans="1:13" x14ac:dyDescent="0.25">
      <c r="A33" s="191"/>
      <c r="B33" s="252" t="s">
        <v>243</v>
      </c>
      <c r="C33" s="193" t="s">
        <v>29</v>
      </c>
      <c r="D33" s="253"/>
      <c r="E33" s="195">
        <v>1</v>
      </c>
      <c r="F33" s="186"/>
      <c r="G33" s="186"/>
      <c r="H33" s="193"/>
      <c r="I33" s="195"/>
      <c r="J33" s="193"/>
      <c r="K33" s="195"/>
      <c r="L33" s="187"/>
      <c r="M33" s="23" t="s">
        <v>302</v>
      </c>
    </row>
    <row r="34" spans="1:13" x14ac:dyDescent="0.25">
      <c r="A34" s="37"/>
      <c r="B34" s="261" t="s">
        <v>23</v>
      </c>
      <c r="C34" s="34" t="s">
        <v>19</v>
      </c>
      <c r="D34" s="260">
        <v>0.11</v>
      </c>
      <c r="E34" s="260">
        <v>0.11</v>
      </c>
      <c r="F34" s="34"/>
      <c r="G34" s="260"/>
      <c r="H34" s="260"/>
      <c r="I34" s="260"/>
      <c r="J34" s="34"/>
      <c r="K34" s="260"/>
      <c r="L34" s="262"/>
      <c r="M34" s="23" t="s">
        <v>302</v>
      </c>
    </row>
    <row r="35" spans="1:13" x14ac:dyDescent="0.25">
      <c r="A35" s="17">
        <v>6</v>
      </c>
      <c r="B35" s="183" t="s">
        <v>244</v>
      </c>
      <c r="C35" s="19" t="s">
        <v>29</v>
      </c>
      <c r="D35" s="19"/>
      <c r="E35" s="218">
        <v>1</v>
      </c>
      <c r="F35" s="19"/>
      <c r="G35" s="186"/>
      <c r="H35" s="19"/>
      <c r="I35" s="186"/>
      <c r="J35" s="19"/>
      <c r="K35" s="186"/>
      <c r="L35" s="187"/>
      <c r="M35" s="23"/>
    </row>
    <row r="36" spans="1:13" x14ac:dyDescent="0.25">
      <c r="A36" s="17"/>
      <c r="B36" s="188" t="s">
        <v>14</v>
      </c>
      <c r="C36" s="19" t="s">
        <v>15</v>
      </c>
      <c r="D36" s="186">
        <v>7.33</v>
      </c>
      <c r="E36" s="189">
        <v>7.33</v>
      </c>
      <c r="F36" s="19"/>
      <c r="G36" s="186"/>
      <c r="H36" s="19"/>
      <c r="I36" s="186"/>
      <c r="J36" s="19"/>
      <c r="K36" s="186"/>
      <c r="L36" s="187"/>
      <c r="M36" s="23" t="s">
        <v>304</v>
      </c>
    </row>
    <row r="37" spans="1:13" x14ac:dyDescent="0.25">
      <c r="A37" s="17"/>
      <c r="B37" s="188" t="s">
        <v>27</v>
      </c>
      <c r="C37" s="19" t="s">
        <v>19</v>
      </c>
      <c r="D37" s="186">
        <v>0.11</v>
      </c>
      <c r="E37" s="189">
        <v>0.11</v>
      </c>
      <c r="F37" s="19"/>
      <c r="G37" s="186"/>
      <c r="H37" s="19"/>
      <c r="I37" s="186"/>
      <c r="J37" s="19"/>
      <c r="K37" s="186"/>
      <c r="L37" s="187"/>
      <c r="M37" s="23" t="s">
        <v>304</v>
      </c>
    </row>
    <row r="38" spans="1:13" x14ac:dyDescent="0.25">
      <c r="A38" s="191"/>
      <c r="B38" s="252" t="s">
        <v>316</v>
      </c>
      <c r="C38" s="193" t="s">
        <v>24</v>
      </c>
      <c r="D38" s="253"/>
      <c r="E38" s="195">
        <v>5</v>
      </c>
      <c r="F38" s="189"/>
      <c r="G38" s="254"/>
      <c r="H38" s="254"/>
      <c r="I38" s="254"/>
      <c r="J38" s="254"/>
      <c r="K38" s="254"/>
      <c r="L38" s="202"/>
      <c r="M38" s="23" t="s">
        <v>302</v>
      </c>
    </row>
    <row r="39" spans="1:13" ht="25.5" x14ac:dyDescent="0.25">
      <c r="A39" s="191"/>
      <c r="B39" s="252" t="s">
        <v>239</v>
      </c>
      <c r="C39" s="193" t="s">
        <v>319</v>
      </c>
      <c r="D39" s="195"/>
      <c r="E39" s="254">
        <v>1.5</v>
      </c>
      <c r="F39" s="186"/>
      <c r="G39" s="195"/>
      <c r="H39" s="193"/>
      <c r="I39" s="195"/>
      <c r="J39" s="193"/>
      <c r="K39" s="195"/>
      <c r="L39" s="187"/>
      <c r="M39" s="23" t="s">
        <v>302</v>
      </c>
    </row>
    <row r="40" spans="1:13" x14ac:dyDescent="0.25">
      <c r="A40" s="17"/>
      <c r="B40" s="252" t="s">
        <v>241</v>
      </c>
      <c r="C40" s="19" t="s">
        <v>29</v>
      </c>
      <c r="D40" s="19"/>
      <c r="E40" s="186">
        <v>2</v>
      </c>
      <c r="F40" s="186"/>
      <c r="G40" s="186"/>
      <c r="H40" s="19"/>
      <c r="I40" s="186"/>
      <c r="J40" s="19"/>
      <c r="K40" s="186"/>
      <c r="L40" s="187"/>
      <c r="M40" s="23" t="s">
        <v>302</v>
      </c>
    </row>
    <row r="41" spans="1:13" x14ac:dyDescent="0.25">
      <c r="A41" s="191"/>
      <c r="B41" s="252" t="s">
        <v>242</v>
      </c>
      <c r="C41" s="193" t="s">
        <v>29</v>
      </c>
      <c r="D41" s="253"/>
      <c r="E41" s="195">
        <v>1</v>
      </c>
      <c r="F41" s="186"/>
      <c r="G41" s="186"/>
      <c r="H41" s="193"/>
      <c r="I41" s="195"/>
      <c r="J41" s="193"/>
      <c r="K41" s="195"/>
      <c r="L41" s="187"/>
      <c r="M41" s="23" t="s">
        <v>302</v>
      </c>
    </row>
    <row r="42" spans="1:13" x14ac:dyDescent="0.25">
      <c r="A42" s="191"/>
      <c r="B42" s="252" t="s">
        <v>243</v>
      </c>
      <c r="C42" s="193" t="s">
        <v>29</v>
      </c>
      <c r="D42" s="253"/>
      <c r="E42" s="195">
        <v>1</v>
      </c>
      <c r="F42" s="186"/>
      <c r="G42" s="186"/>
      <c r="H42" s="193"/>
      <c r="I42" s="195"/>
      <c r="J42" s="193"/>
      <c r="K42" s="195"/>
      <c r="L42" s="187"/>
      <c r="M42" s="23" t="s">
        <v>302</v>
      </c>
    </row>
    <row r="43" spans="1:13" x14ac:dyDescent="0.25">
      <c r="A43" s="37"/>
      <c r="B43" s="261" t="s">
        <v>23</v>
      </c>
      <c r="C43" s="34" t="s">
        <v>19</v>
      </c>
      <c r="D43" s="260">
        <v>0.02</v>
      </c>
      <c r="E43" s="260">
        <v>0.02</v>
      </c>
      <c r="F43" s="34"/>
      <c r="G43" s="260"/>
      <c r="H43" s="260"/>
      <c r="I43" s="260"/>
      <c r="J43" s="34"/>
      <c r="K43" s="260"/>
      <c r="L43" s="262"/>
      <c r="M43" s="23" t="s">
        <v>302</v>
      </c>
    </row>
    <row r="44" spans="1:13" ht="15" x14ac:dyDescent="0.25">
      <c r="A44" s="17">
        <v>7</v>
      </c>
      <c r="B44" s="217" t="s">
        <v>233</v>
      </c>
      <c r="C44" s="19" t="s">
        <v>319</v>
      </c>
      <c r="D44" s="19"/>
      <c r="E44" s="185">
        <v>10</v>
      </c>
      <c r="F44" s="19"/>
      <c r="G44" s="186"/>
      <c r="H44" s="19"/>
      <c r="I44" s="186"/>
      <c r="J44" s="19"/>
      <c r="K44" s="186"/>
      <c r="L44" s="187"/>
      <c r="M44" s="23"/>
    </row>
    <row r="45" spans="1:13" x14ac:dyDescent="0.25">
      <c r="A45" s="17"/>
      <c r="B45" s="188" t="s">
        <v>14</v>
      </c>
      <c r="C45" s="19" t="s">
        <v>15</v>
      </c>
      <c r="D45" s="199">
        <v>0.38799999999999996</v>
      </c>
      <c r="E45" s="186">
        <v>3.8799999999999994</v>
      </c>
      <c r="F45" s="19"/>
      <c r="G45" s="186"/>
      <c r="H45" s="19"/>
      <c r="I45" s="186"/>
      <c r="J45" s="19"/>
      <c r="K45" s="186"/>
      <c r="L45" s="262"/>
      <c r="M45" s="23" t="s">
        <v>304</v>
      </c>
    </row>
    <row r="46" spans="1:13" x14ac:dyDescent="0.25">
      <c r="A46" s="17"/>
      <c r="B46" s="188" t="s">
        <v>27</v>
      </c>
      <c r="C46" s="19" t="s">
        <v>19</v>
      </c>
      <c r="D46" s="263">
        <v>2.9999999999999997E-4</v>
      </c>
      <c r="E46" s="186">
        <v>2.9999999999999996E-3</v>
      </c>
      <c r="F46" s="19"/>
      <c r="G46" s="186"/>
      <c r="H46" s="19"/>
      <c r="I46" s="186"/>
      <c r="J46" s="19"/>
      <c r="K46" s="186"/>
      <c r="L46" s="262"/>
      <c r="M46" s="23" t="s">
        <v>304</v>
      </c>
    </row>
    <row r="47" spans="1:13" x14ac:dyDescent="0.25">
      <c r="A47" s="17"/>
      <c r="B47" s="188" t="s">
        <v>65</v>
      </c>
      <c r="C47" s="19" t="s">
        <v>30</v>
      </c>
      <c r="D47" s="199">
        <v>0.251</v>
      </c>
      <c r="E47" s="186">
        <v>2.5099999999999998</v>
      </c>
      <c r="F47" s="189"/>
      <c r="G47" s="189"/>
      <c r="H47" s="199"/>
      <c r="I47" s="199"/>
      <c r="J47" s="199"/>
      <c r="K47" s="199"/>
      <c r="L47" s="262"/>
      <c r="M47" s="23" t="s">
        <v>302</v>
      </c>
    </row>
    <row r="48" spans="1:13" x14ac:dyDescent="0.25">
      <c r="A48" s="17"/>
      <c r="B48" s="188" t="s">
        <v>68</v>
      </c>
      <c r="C48" s="19" t="s">
        <v>30</v>
      </c>
      <c r="D48" s="199">
        <v>2.7000000000000003E-2</v>
      </c>
      <c r="E48" s="186">
        <v>0.27</v>
      </c>
      <c r="F48" s="189"/>
      <c r="G48" s="189"/>
      <c r="H48" s="19"/>
      <c r="I48" s="186"/>
      <c r="J48" s="19"/>
      <c r="K48" s="186"/>
      <c r="L48" s="262"/>
      <c r="M48" s="23" t="s">
        <v>302</v>
      </c>
    </row>
    <row r="49" spans="1:231" ht="13.5" thickBot="1" x14ac:dyDescent="0.25">
      <c r="A49" s="264"/>
      <c r="B49" s="188" t="s">
        <v>40</v>
      </c>
      <c r="C49" s="19" t="s">
        <v>19</v>
      </c>
      <c r="D49" s="263">
        <v>1.9E-3</v>
      </c>
      <c r="E49" s="199">
        <v>1.9E-2</v>
      </c>
      <c r="F49" s="186"/>
      <c r="G49" s="189"/>
      <c r="H49" s="186"/>
      <c r="I49" s="186"/>
      <c r="J49" s="186"/>
      <c r="K49" s="186"/>
      <c r="L49" s="262"/>
      <c r="M49" s="23" t="s">
        <v>302</v>
      </c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5"/>
      <c r="EW49" s="265"/>
      <c r="EX49" s="265"/>
      <c r="EY49" s="265"/>
      <c r="EZ49" s="265"/>
      <c r="FA49" s="265"/>
      <c r="FB49" s="265"/>
      <c r="FC49" s="265"/>
      <c r="FD49" s="265"/>
      <c r="FE49" s="265"/>
      <c r="FF49" s="265"/>
      <c r="FG49" s="265"/>
      <c r="FH49" s="265"/>
      <c r="FI49" s="265"/>
      <c r="FJ49" s="265"/>
      <c r="FK49" s="265"/>
      <c r="FL49" s="265"/>
      <c r="FM49" s="265"/>
      <c r="FN49" s="265"/>
      <c r="FO49" s="265"/>
      <c r="FP49" s="265"/>
      <c r="FQ49" s="265"/>
      <c r="FR49" s="265"/>
      <c r="FS49" s="265"/>
      <c r="FT49" s="265"/>
      <c r="FU49" s="265"/>
      <c r="FV49" s="265"/>
      <c r="FW49" s="265"/>
      <c r="FX49" s="265"/>
      <c r="FY49" s="265"/>
      <c r="FZ49" s="265"/>
      <c r="GA49" s="265"/>
      <c r="GB49" s="265"/>
      <c r="GC49" s="265"/>
      <c r="GD49" s="265"/>
      <c r="GE49" s="265"/>
      <c r="GF49" s="265"/>
      <c r="GG49" s="265"/>
      <c r="GH49" s="265"/>
      <c r="GI49" s="265"/>
      <c r="GJ49" s="265"/>
      <c r="GK49" s="265"/>
      <c r="GL49" s="265"/>
      <c r="GM49" s="265"/>
      <c r="GN49" s="265"/>
      <c r="GO49" s="265"/>
      <c r="GP49" s="265"/>
      <c r="GQ49" s="265"/>
      <c r="GR49" s="265"/>
      <c r="GS49" s="265"/>
      <c r="GT49" s="265"/>
      <c r="GU49" s="265"/>
      <c r="GV49" s="265"/>
      <c r="GW49" s="265"/>
      <c r="GX49" s="265"/>
      <c r="GY49" s="265"/>
      <c r="GZ49" s="265"/>
      <c r="HA49" s="265"/>
      <c r="HB49" s="265"/>
      <c r="HC49" s="265"/>
      <c r="HD49" s="265"/>
      <c r="HE49" s="265"/>
      <c r="HF49" s="265"/>
      <c r="HG49" s="265"/>
      <c r="HH49" s="265"/>
      <c r="HI49" s="265"/>
      <c r="HJ49" s="265"/>
      <c r="HK49" s="265"/>
      <c r="HL49" s="265"/>
      <c r="HM49" s="265"/>
      <c r="HN49" s="265"/>
      <c r="HO49" s="265"/>
      <c r="HP49" s="265"/>
      <c r="HQ49" s="265"/>
      <c r="HR49" s="265"/>
      <c r="HS49" s="265"/>
      <c r="HT49" s="265"/>
      <c r="HU49" s="265"/>
      <c r="HV49" s="265"/>
      <c r="HW49" s="265"/>
    </row>
    <row r="50" spans="1:231" ht="13.5" thickBot="1" x14ac:dyDescent="0.3">
      <c r="A50" s="266"/>
      <c r="B50" s="267" t="s">
        <v>234</v>
      </c>
      <c r="C50" s="268"/>
      <c r="D50" s="268"/>
      <c r="E50" s="269"/>
      <c r="F50" s="268"/>
      <c r="G50" s="269">
        <f>SUM(G9:G49)</f>
        <v>0</v>
      </c>
      <c r="H50" s="269"/>
      <c r="I50" s="269">
        <f>SUM(I9:I49)</f>
        <v>0</v>
      </c>
      <c r="J50" s="269"/>
      <c r="K50" s="269">
        <f>SUM(K9:K49)</f>
        <v>0</v>
      </c>
      <c r="L50" s="270">
        <f>SUM(L9:L49)</f>
        <v>0</v>
      </c>
    </row>
    <row r="51" spans="1:231" s="279" customFormat="1" x14ac:dyDescent="0.25">
      <c r="A51" s="271"/>
      <c r="B51" s="272" t="s">
        <v>235</v>
      </c>
      <c r="C51" s="273"/>
      <c r="D51" s="274"/>
      <c r="E51" s="275"/>
      <c r="F51" s="274"/>
      <c r="G51" s="276">
        <f>G50*C51</f>
        <v>0</v>
      </c>
      <c r="H51" s="277"/>
      <c r="I51" s="277"/>
      <c r="J51" s="277"/>
      <c r="K51" s="275"/>
      <c r="L51" s="278">
        <f>G51</f>
        <v>0</v>
      </c>
    </row>
    <row r="52" spans="1:231" s="279" customFormat="1" x14ac:dyDescent="0.25">
      <c r="A52" s="280"/>
      <c r="B52" s="281" t="s">
        <v>11</v>
      </c>
      <c r="C52" s="282"/>
      <c r="D52" s="282"/>
      <c r="E52" s="283"/>
      <c r="F52" s="282"/>
      <c r="G52" s="283"/>
      <c r="H52" s="284"/>
      <c r="I52" s="283"/>
      <c r="J52" s="284"/>
      <c r="K52" s="283"/>
      <c r="L52" s="285">
        <f>SUM(L50:L51)</f>
        <v>0</v>
      </c>
    </row>
    <row r="53" spans="1:231" s="279" customFormat="1" x14ac:dyDescent="0.25">
      <c r="A53" s="280"/>
      <c r="B53" s="286" t="s">
        <v>81</v>
      </c>
      <c r="C53" s="287"/>
      <c r="D53" s="282"/>
      <c r="E53" s="283"/>
      <c r="F53" s="282"/>
      <c r="G53" s="284"/>
      <c r="H53" s="284"/>
      <c r="I53" s="284"/>
      <c r="J53" s="284"/>
      <c r="K53" s="284"/>
      <c r="L53" s="288">
        <f>L52*C53</f>
        <v>0</v>
      </c>
    </row>
    <row r="54" spans="1:231" s="279" customFormat="1" x14ac:dyDescent="0.25">
      <c r="A54" s="280"/>
      <c r="B54" s="281" t="s">
        <v>11</v>
      </c>
      <c r="C54" s="282"/>
      <c r="D54" s="282"/>
      <c r="E54" s="283"/>
      <c r="F54" s="282"/>
      <c r="G54" s="284"/>
      <c r="H54" s="284"/>
      <c r="I54" s="284"/>
      <c r="J54" s="284"/>
      <c r="K54" s="284"/>
      <c r="L54" s="285">
        <f>L52+L53</f>
        <v>0</v>
      </c>
    </row>
    <row r="55" spans="1:231" s="279" customFormat="1" x14ac:dyDescent="0.25">
      <c r="A55" s="280"/>
      <c r="B55" s="286" t="s">
        <v>70</v>
      </c>
      <c r="C55" s="287"/>
      <c r="D55" s="282"/>
      <c r="E55" s="283"/>
      <c r="F55" s="282"/>
      <c r="G55" s="284"/>
      <c r="H55" s="284"/>
      <c r="I55" s="284"/>
      <c r="J55" s="284"/>
      <c r="K55" s="284"/>
      <c r="L55" s="288">
        <f>L54*C55</f>
        <v>0</v>
      </c>
    </row>
    <row r="56" spans="1:231" s="279" customFormat="1" x14ac:dyDescent="0.25">
      <c r="A56" s="280"/>
      <c r="B56" s="281" t="s">
        <v>11</v>
      </c>
      <c r="C56" s="282"/>
      <c r="D56" s="282"/>
      <c r="E56" s="283"/>
      <c r="F56" s="282"/>
      <c r="G56" s="284"/>
      <c r="H56" s="284"/>
      <c r="I56" s="284"/>
      <c r="J56" s="284"/>
      <c r="K56" s="284"/>
      <c r="L56" s="285">
        <f>L54+L55</f>
        <v>0</v>
      </c>
    </row>
    <row r="57" spans="1:231" x14ac:dyDescent="0.25">
      <c r="A57" s="238"/>
      <c r="B57" s="239" t="s">
        <v>306</v>
      </c>
      <c r="C57" s="52"/>
      <c r="D57" s="30"/>
      <c r="E57" s="240"/>
      <c r="F57" s="30"/>
      <c r="G57" s="241"/>
      <c r="H57" s="241"/>
      <c r="I57" s="241"/>
      <c r="J57" s="241"/>
      <c r="K57" s="241"/>
      <c r="L57" s="187">
        <f>L56*C57</f>
        <v>0</v>
      </c>
    </row>
    <row r="58" spans="1:231" s="289" customFormat="1" x14ac:dyDescent="0.25">
      <c r="A58" s="238"/>
      <c r="B58" s="244" t="s">
        <v>1</v>
      </c>
      <c r="C58" s="30"/>
      <c r="D58" s="30"/>
      <c r="E58" s="240"/>
      <c r="F58" s="30"/>
      <c r="G58" s="241"/>
      <c r="H58" s="241"/>
      <c r="I58" s="241"/>
      <c r="J58" s="241"/>
      <c r="K58" s="241"/>
      <c r="L58" s="243">
        <f>L57+L56</f>
        <v>0</v>
      </c>
    </row>
    <row r="59" spans="1:231" x14ac:dyDescent="0.25">
      <c r="A59" s="238"/>
      <c r="B59" s="245" t="s">
        <v>307</v>
      </c>
      <c r="C59" s="52"/>
      <c r="D59" s="30"/>
      <c r="E59" s="240"/>
      <c r="F59" s="30"/>
      <c r="G59" s="241"/>
      <c r="H59" s="241"/>
      <c r="I59" s="241"/>
      <c r="J59" s="241"/>
      <c r="K59" s="241"/>
      <c r="L59" s="187" t="e">
        <f>#REF!*C59</f>
        <v>#REF!</v>
      </c>
    </row>
    <row r="60" spans="1:231" ht="13.5" thickBot="1" x14ac:dyDescent="0.3">
      <c r="A60" s="246"/>
      <c r="B60" s="247" t="s">
        <v>308</v>
      </c>
      <c r="C60" s="248"/>
      <c r="D60" s="248"/>
      <c r="E60" s="249"/>
      <c r="F60" s="248"/>
      <c r="G60" s="250"/>
      <c r="H60" s="250"/>
      <c r="I60" s="250"/>
      <c r="J60" s="250"/>
      <c r="K60" s="250"/>
      <c r="L60" s="251" t="e">
        <f>L59+#REF!</f>
        <v>#REF!</v>
      </c>
    </row>
  </sheetData>
  <autoFilter ref="A8:M8"/>
  <mergeCells count="8">
    <mergeCell ref="H6:I6"/>
    <mergeCell ref="J6:K6"/>
    <mergeCell ref="A6:A7"/>
    <mergeCell ref="B6:B7"/>
    <mergeCell ref="C6:C7"/>
    <mergeCell ref="D6:D7"/>
    <mergeCell ref="E6:E7"/>
    <mergeCell ref="F6:G6"/>
  </mergeCells>
  <pageMargins left="0.7" right="0.19" top="0.5" bottom="0.25" header="0.3" footer="0.3"/>
  <pageSetup scale="8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საერთო</vt:lpstr>
      <vt:lpstr>N1 სატენდერო</vt:lpstr>
      <vt:lpstr>N2 სატენდერო</vt:lpstr>
      <vt:lpstr>N3 სატენდერო</vt:lpstr>
      <vt:lpstr>N4 სატენდერო</vt:lpstr>
      <vt:lpstr>'N1 სატენდერო'!Print_Area</vt:lpstr>
      <vt:lpstr>'N2 სატენდერო'!Print_Area</vt:lpstr>
      <vt:lpstr>'N3 სატენდერო'!Print_Area</vt:lpstr>
      <vt:lpstr>'N4 სატენდერო'!Print_Area</vt:lpstr>
      <vt:lpstr>'N1 სატენდერო'!Print_Titles</vt:lpstr>
      <vt:lpstr>'N2 სატენდერო'!Print_Titles</vt:lpstr>
      <vt:lpstr>'N3 სატენდერო'!Print_Titles</vt:lpstr>
      <vt:lpstr>'N4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2019-07-29T08:01:27Z</dcterms:modified>
</cp:coreProperties>
</file>